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_közbeszerzés\2017\NEMZETI\698_KH_Kiallitasi_eszkozok\Vegleges_ajanlatkereshez\"/>
    </mc:Choice>
  </mc:AlternateContent>
  <bookViews>
    <workbookView xWindow="0" yWindow="0" windowWidth="28800" windowHeight="14232"/>
  </bookViews>
  <sheets>
    <sheet name="Installációs elemek" sheetId="8" r:id="rId1"/>
    <sheet name="Hardver eszközök" sheetId="9" r:id="rId2"/>
    <sheet name="Mindösszesen ajánlati ár" sheetId="10" r:id="rId3"/>
  </sheets>
  <calcPr calcId="152511"/>
</workbook>
</file>

<file path=xl/calcChain.xml><?xml version="1.0" encoding="utf-8"?>
<calcChain xmlns="http://schemas.openxmlformats.org/spreadsheetml/2006/main">
  <c r="E234" i="8" l="1"/>
  <c r="E27" i="9" l="1"/>
  <c r="G26" i="9"/>
  <c r="C47" i="8"/>
  <c r="C13" i="8"/>
  <c r="G25" i="9" l="1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27" i="9" l="1"/>
  <c r="E232" i="8"/>
  <c r="E228" i="8"/>
  <c r="E220" i="8"/>
  <c r="E216" i="8"/>
  <c r="E208" i="8"/>
  <c r="E206" i="8"/>
  <c r="E205" i="8"/>
  <c r="E204" i="8"/>
  <c r="E203" i="8"/>
  <c r="E202" i="8"/>
  <c r="E201" i="8"/>
  <c r="E196" i="8"/>
  <c r="E193" i="8"/>
  <c r="E190" i="8"/>
  <c r="E182" i="8"/>
  <c r="E178" i="8"/>
  <c r="E170" i="8"/>
  <c r="E168" i="8"/>
  <c r="E167" i="8"/>
  <c r="E166" i="8"/>
  <c r="E165" i="8"/>
  <c r="E164" i="8"/>
  <c r="E163" i="8"/>
  <c r="E158" i="8"/>
  <c r="E150" i="8"/>
  <c r="E149" i="8"/>
  <c r="E141" i="8"/>
  <c r="E140" i="8"/>
  <c r="E138" i="8"/>
  <c r="E137" i="8"/>
  <c r="E136" i="8"/>
  <c r="E135" i="8"/>
  <c r="E131" i="8"/>
  <c r="E128" i="8"/>
  <c r="E124" i="8"/>
  <c r="E123" i="8"/>
  <c r="E118" i="8"/>
  <c r="E117" i="8"/>
  <c r="E114" i="8"/>
  <c r="E112" i="8"/>
  <c r="E110" i="8"/>
  <c r="E107" i="8"/>
  <c r="E106" i="8"/>
  <c r="E103" i="8"/>
  <c r="E102" i="8"/>
  <c r="E96" i="8"/>
  <c r="E95" i="8"/>
  <c r="E92" i="8"/>
  <c r="E90" i="8"/>
  <c r="E88" i="8"/>
  <c r="E85" i="8"/>
  <c r="E84" i="8"/>
  <c r="E81" i="8"/>
  <c r="E80" i="8"/>
  <c r="E74" i="8"/>
  <c r="E73" i="8"/>
  <c r="E70" i="8"/>
  <c r="E68" i="8"/>
  <c r="E66" i="8"/>
  <c r="E63" i="8"/>
  <c r="E62" i="8"/>
  <c r="E59" i="8"/>
  <c r="E58" i="8"/>
  <c r="E43" i="8"/>
  <c r="E38" i="8"/>
  <c r="E29" i="8"/>
  <c r="E10" i="8"/>
  <c r="C119" i="8" l="1"/>
  <c r="E119" i="8" s="1"/>
  <c r="C116" i="8"/>
  <c r="E116" i="8" s="1"/>
  <c r="C115" i="8"/>
  <c r="E115" i="8" s="1"/>
  <c r="C113" i="8"/>
  <c r="E113" i="8" s="1"/>
  <c r="C111" i="8"/>
  <c r="E111" i="8" s="1"/>
  <c r="C109" i="8"/>
  <c r="E109" i="8" s="1"/>
  <c r="C108" i="8"/>
  <c r="E108" i="8" s="1"/>
  <c r="C105" i="8"/>
  <c r="E105" i="8" s="1"/>
  <c r="C104" i="8"/>
  <c r="E104" i="8" s="1"/>
  <c r="C101" i="8"/>
  <c r="E101" i="8" s="1"/>
  <c r="C97" i="8"/>
  <c r="E97" i="8" s="1"/>
  <c r="C94" i="8"/>
  <c r="E94" i="8" s="1"/>
  <c r="C93" i="8"/>
  <c r="E93" i="8" s="1"/>
  <c r="C91" i="8"/>
  <c r="E91" i="8" s="1"/>
  <c r="C89" i="8"/>
  <c r="E89" i="8" s="1"/>
  <c r="C87" i="8"/>
  <c r="E87" i="8" s="1"/>
  <c r="C86" i="8"/>
  <c r="E86" i="8" s="1"/>
  <c r="C83" i="8"/>
  <c r="E83" i="8" s="1"/>
  <c r="C82" i="8"/>
  <c r="E82" i="8" s="1"/>
  <c r="C79" i="8"/>
  <c r="E79" i="8" s="1"/>
  <c r="C57" i="8" l="1"/>
  <c r="E57" i="8" s="1"/>
  <c r="C18" i="8"/>
  <c r="E18" i="8" s="1"/>
  <c r="C11" i="8"/>
  <c r="E11" i="8" s="1"/>
  <c r="C60" i="8"/>
  <c r="E60" i="8" s="1"/>
  <c r="C39" i="8"/>
  <c r="E39" i="8" s="1"/>
  <c r="C19" i="8"/>
  <c r="E19" i="8" s="1"/>
  <c r="E13" i="8"/>
  <c r="C52" i="8"/>
  <c r="E52" i="8" s="1"/>
  <c r="C44" i="8"/>
  <c r="E44" i="8" s="1"/>
  <c r="C35" i="8"/>
  <c r="E35" i="8" s="1"/>
  <c r="C20" i="8"/>
  <c r="E20" i="8" s="1"/>
  <c r="C15" i="8"/>
  <c r="E15" i="8" s="1"/>
  <c r="C24" i="8"/>
  <c r="E24" i="8" s="1"/>
  <c r="C34" i="8"/>
  <c r="E34" i="8" s="1"/>
  <c r="C51" i="8"/>
  <c r="E51" i="8" s="1"/>
  <c r="C53" i="8"/>
  <c r="E53" i="8" s="1"/>
  <c r="C61" i="8"/>
  <c r="E61" i="8" s="1"/>
  <c r="C12" i="8"/>
  <c r="E12" i="8" s="1"/>
  <c r="C30" i="8"/>
  <c r="E30" i="8" s="1"/>
  <c r="C69" i="8"/>
  <c r="E69" i="8" s="1"/>
  <c r="C40" i="8"/>
  <c r="E40" i="8" s="1"/>
  <c r="C65" i="8"/>
  <c r="E65" i="8" s="1"/>
  <c r="C64" i="8"/>
  <c r="E64" i="8" s="1"/>
  <c r="C71" i="8"/>
  <c r="E71" i="8" s="1"/>
  <c r="C72" i="8"/>
  <c r="E72" i="8" s="1"/>
  <c r="C75" i="8"/>
  <c r="E75" i="8" s="1"/>
  <c r="E47" i="8"/>
  <c r="C23" i="8"/>
  <c r="E23" i="8" s="1"/>
  <c r="C33" i="8"/>
  <c r="E33" i="8" s="1"/>
  <c r="C25" i="8"/>
  <c r="E25" i="8" s="1"/>
  <c r="C14" i="8"/>
  <c r="E14" i="8" s="1"/>
  <c r="C67" i="8"/>
  <c r="E67" i="8" s="1"/>
  <c r="C28" i="8"/>
  <c r="E28" i="8" s="1"/>
  <c r="C54" i="8"/>
  <c r="E54" i="8" s="1"/>
  <c r="E235" i="8" l="1"/>
  <c r="D3" i="10" s="1"/>
</calcChain>
</file>

<file path=xl/sharedStrings.xml><?xml version="1.0" encoding="utf-8"?>
<sst xmlns="http://schemas.openxmlformats.org/spreadsheetml/2006/main" count="297" uniqueCount="253">
  <si>
    <t>B7</t>
  </si>
  <si>
    <t>A1</t>
  </si>
  <si>
    <t>sima</t>
  </si>
  <si>
    <t>Jel</t>
  </si>
  <si>
    <t>Megnevezés</t>
  </si>
  <si>
    <t>VITRINEK</t>
  </si>
  <si>
    <t>bábus</t>
  </si>
  <si>
    <t>PARAVÁN FALAK</t>
  </si>
  <si>
    <t>classic</t>
  </si>
  <si>
    <t>ASZTALLAP</t>
  </si>
  <si>
    <t>L1</t>
  </si>
  <si>
    <t>L2</t>
  </si>
  <si>
    <t>L3</t>
  </si>
  <si>
    <t>toldók</t>
  </si>
  <si>
    <t>bázis elemek</t>
  </si>
  <si>
    <t>T1</t>
  </si>
  <si>
    <t>T2</t>
  </si>
  <si>
    <t>T3</t>
  </si>
  <si>
    <t>TÁROLÓ LÁDÁK</t>
  </si>
  <si>
    <t>felső zárodású fejelemek</t>
  </si>
  <si>
    <t>nútos fejelemek</t>
  </si>
  <si>
    <t>SZÉK</t>
  </si>
  <si>
    <t>SZ1</t>
  </si>
  <si>
    <t>B1k</t>
  </si>
  <si>
    <t>B1n</t>
  </si>
  <si>
    <t>B2k</t>
  </si>
  <si>
    <t>B3n</t>
  </si>
  <si>
    <t>B2n</t>
  </si>
  <si>
    <t>B3k</t>
  </si>
  <si>
    <t>lábazati elemek</t>
  </si>
  <si>
    <t>világító fejelemek</t>
  </si>
  <si>
    <t>K1k</t>
  </si>
  <si>
    <t>K2k</t>
  </si>
  <si>
    <t>K2kö</t>
  </si>
  <si>
    <t>K2n</t>
  </si>
  <si>
    <t>K1kö</t>
  </si>
  <si>
    <t>K1n</t>
  </si>
  <si>
    <t>sima classic</t>
  </si>
  <si>
    <t>SkP-30</t>
  </si>
  <si>
    <t>SkP-60</t>
  </si>
  <si>
    <t>SkP-90</t>
  </si>
  <si>
    <t>SkP-120</t>
  </si>
  <si>
    <t>SkP-180</t>
  </si>
  <si>
    <t>SköP-30</t>
  </si>
  <si>
    <t>SköP-60</t>
  </si>
  <si>
    <t>SköP-90</t>
  </si>
  <si>
    <t>SköP-120</t>
  </si>
  <si>
    <t>SköP-180</t>
  </si>
  <si>
    <t>SnP-30</t>
  </si>
  <si>
    <t>SnP-60</t>
  </si>
  <si>
    <t>SnP-90</t>
  </si>
  <si>
    <t>SnP-120</t>
  </si>
  <si>
    <t>SnP-180</t>
  </si>
  <si>
    <t>SbP-90</t>
  </si>
  <si>
    <t>SlP-30</t>
  </si>
  <si>
    <t>SlP-60</t>
  </si>
  <si>
    <t>SlP-90</t>
  </si>
  <si>
    <t>SlP-120</t>
  </si>
  <si>
    <t>SlP-180</t>
  </si>
  <si>
    <t>SCkP-30</t>
  </si>
  <si>
    <t>SCkP-Kb-30</t>
  </si>
  <si>
    <t>SCkP-Kj-30</t>
  </si>
  <si>
    <t>SCkP-Kk-30</t>
  </si>
  <si>
    <t>SCkP-45</t>
  </si>
  <si>
    <t>SCkP-Kb-45</t>
  </si>
  <si>
    <t>SCkP-Kj-45</t>
  </si>
  <si>
    <t>SCkP-Kk-45</t>
  </si>
  <si>
    <t>SCkP-60</t>
  </si>
  <si>
    <t>SCkP-Kb-60</t>
  </si>
  <si>
    <t>SCkP-Kj-60</t>
  </si>
  <si>
    <t>SCkP-Kk-60</t>
  </si>
  <si>
    <t>SCköP-30</t>
  </si>
  <si>
    <t>SCköP-Kb-30</t>
  </si>
  <si>
    <t>SCköP-Kj-30</t>
  </si>
  <si>
    <t>SCköP-Kk-30</t>
  </si>
  <si>
    <t>SCköP-45</t>
  </si>
  <si>
    <t>SCköP-Kb-45</t>
  </si>
  <si>
    <t>SCköP-Kj-45</t>
  </si>
  <si>
    <t>SCköP-Kk-45</t>
  </si>
  <si>
    <t>SCköP-60</t>
  </si>
  <si>
    <t>SCköP-Kb-60</t>
  </si>
  <si>
    <t>SCköP-Kj-60</t>
  </si>
  <si>
    <t>SCköP-Kk-60</t>
  </si>
  <si>
    <t>SCnP-30</t>
  </si>
  <si>
    <t>SCnP-Kb-30</t>
  </si>
  <si>
    <t>SCnP-Kj-30</t>
  </si>
  <si>
    <t>SCnP-Kk-30</t>
  </si>
  <si>
    <t>SCnP-45</t>
  </si>
  <si>
    <t>SCnP-Kb-45</t>
  </si>
  <si>
    <t>SCnP-Kj-45</t>
  </si>
  <si>
    <t>SCnP-Kk-45</t>
  </si>
  <si>
    <t>SCnP-60</t>
  </si>
  <si>
    <t>SCnP-Kb-60</t>
  </si>
  <si>
    <t>SCnP-Kj-60</t>
  </si>
  <si>
    <t>SCnP-Kk-60</t>
  </si>
  <si>
    <t>CkP-30</t>
  </si>
  <si>
    <t>CkP-Kb-30</t>
  </si>
  <si>
    <t>CkP-Kj-30</t>
  </si>
  <si>
    <t>CkP-Kk-30</t>
  </si>
  <si>
    <t>CkP-45</t>
  </si>
  <si>
    <t>CkP-Kb-45</t>
  </si>
  <si>
    <t>CkP-Kj-45</t>
  </si>
  <si>
    <t>CkP-Kk-45</t>
  </si>
  <si>
    <t>CkP-60</t>
  </si>
  <si>
    <t>CkP-Kb-60</t>
  </si>
  <si>
    <t>CkP-Kj-60</t>
  </si>
  <si>
    <t>CkP-Kk-60</t>
  </si>
  <si>
    <t>CköP-30</t>
  </si>
  <si>
    <t>CköP-Kb-30</t>
  </si>
  <si>
    <t>CköP-Kj-30</t>
  </si>
  <si>
    <t>CköP-Kk-30</t>
  </si>
  <si>
    <t>CköP-45</t>
  </si>
  <si>
    <t>CköP-Kb-45</t>
  </si>
  <si>
    <t>CköP-Kj-45</t>
  </si>
  <si>
    <t>CköP-Kk-45</t>
  </si>
  <si>
    <t>CköP-60</t>
  </si>
  <si>
    <t>CköP-Kb-60</t>
  </si>
  <si>
    <t>CköP-Kj-60</t>
  </si>
  <si>
    <t>CköP-Kk-60</t>
  </si>
  <si>
    <t>CnP-30</t>
  </si>
  <si>
    <t>CnP-Kb-30</t>
  </si>
  <si>
    <t>CnP-Kj-30</t>
  </si>
  <si>
    <t>CnP-Kk-30</t>
  </si>
  <si>
    <t>CnP-45</t>
  </si>
  <si>
    <t>CnP-Kb-45</t>
  </si>
  <si>
    <t>CnP-Kj-45</t>
  </si>
  <si>
    <t>CnP-Kk-45</t>
  </si>
  <si>
    <t>CnP-60</t>
  </si>
  <si>
    <t>CnP-Kb-60</t>
  </si>
  <si>
    <t>CnP-Kj-60</t>
  </si>
  <si>
    <t>CnP-Kk-60</t>
  </si>
  <si>
    <t>CbP-90</t>
  </si>
  <si>
    <t>DEKORPANELOK</t>
  </si>
  <si>
    <t>Fn1</t>
  </si>
  <si>
    <t>Fn2</t>
  </si>
  <si>
    <t>Fn3</t>
  </si>
  <si>
    <t>Fz3</t>
  </si>
  <si>
    <t>Fz2</t>
  </si>
  <si>
    <t>Fz1</t>
  </si>
  <si>
    <t>É1</t>
  </si>
  <si>
    <t>É2</t>
  </si>
  <si>
    <t>ékelemek</t>
  </si>
  <si>
    <t>K3k</t>
  </si>
  <si>
    <t>K3kö</t>
  </si>
  <si>
    <t>K3n</t>
  </si>
  <si>
    <t>K4k</t>
  </si>
  <si>
    <t>K4kö</t>
  </si>
  <si>
    <t>K4n</t>
  </si>
  <si>
    <t>K5k</t>
  </si>
  <si>
    <t>K5kö</t>
  </si>
  <si>
    <t>K5n</t>
  </si>
  <si>
    <t>K6k</t>
  </si>
  <si>
    <t>K6kö</t>
  </si>
  <si>
    <t>P1</t>
  </si>
  <si>
    <t>P2</t>
  </si>
  <si>
    <t>P3</t>
  </si>
  <si>
    <t>P4</t>
  </si>
  <si>
    <t>Fv1</t>
  </si>
  <si>
    <t>Fv2</t>
  </si>
  <si>
    <t>Fv3</t>
  </si>
  <si>
    <t>K6n</t>
  </si>
  <si>
    <t>Kb</t>
  </si>
  <si>
    <t>Tp</t>
  </si>
  <si>
    <t>Tk</t>
  </si>
  <si>
    <t>ÜVEG KUBUSOK</t>
  </si>
  <si>
    <t>K1v35</t>
  </si>
  <si>
    <t>K1v70</t>
  </si>
  <si>
    <t>K1v105</t>
  </si>
  <si>
    <t>K2v35</t>
  </si>
  <si>
    <t>K2v70</t>
  </si>
  <si>
    <t>K2v105</t>
  </si>
  <si>
    <t>K3v35</t>
  </si>
  <si>
    <t>K3v70</t>
  </si>
  <si>
    <t>K3v105</t>
  </si>
  <si>
    <t>K4v35</t>
  </si>
  <si>
    <t>K4v70</t>
  </si>
  <si>
    <t>K4v105</t>
  </si>
  <si>
    <t>K5v35</t>
  </si>
  <si>
    <t>K5v70</t>
  </si>
  <si>
    <t>K5v105</t>
  </si>
  <si>
    <t>K6v35</t>
  </si>
  <si>
    <t>K6v70</t>
  </si>
  <si>
    <t>K6v105</t>
  </si>
  <si>
    <t>Kbv210</t>
  </si>
  <si>
    <t>PLEXI KUBUSOK</t>
  </si>
  <si>
    <t>ÜVEG/PLEXI KUBUSOK vilagitás</t>
  </si>
  <si>
    <t>ÁRTÁBLÁZAT</t>
  </si>
  <si>
    <t>Mennyiség (db)</t>
  </si>
  <si>
    <t>Egységár (Nettó Ft)</t>
  </si>
  <si>
    <t>Összesített ár (Nettó Ft)</t>
  </si>
  <si>
    <t>Egyéb költség</t>
  </si>
  <si>
    <t>Hardver eszköz megnevezés</t>
  </si>
  <si>
    <t>Kategória</t>
  </si>
  <si>
    <t>Specifikáció</t>
  </si>
  <si>
    <t>Interakció megnevezése</t>
  </si>
  <si>
    <t>Egységár (nettó Ft)</t>
  </si>
  <si>
    <t>Számítógép</t>
  </si>
  <si>
    <t>CPU: Quad-core 1.2 Ghz
RAM: 8GB RAM
Memória: 16GB SD
GPU: integrált videó kártya
Ki-, be- menetek: HDMI, 2 db USB 2.0, CSI kamera port
Wifi: alaplappba épített Wifi antenna vagy wifi-stick</t>
  </si>
  <si>
    <t xml:space="preserve">AR-tárgynézegető
Tartalék eszközök
</t>
  </si>
  <si>
    <t>OS: Windows 10 operációs rendszer
CPU: Intel i5 4gen 3.6 Ghz
RAM: 8GB RAM 
Memória:128GB ssd
GPU: integrált videó kártya
Ki-, be- menetek: HDMI, 2 db USB 3.0
Wifi: alaplappba épített Wifi antenna vagy wifi-stick</t>
  </si>
  <si>
    <t>Interaktív padló
Interaktív asztal
Gesztus vezérelt interakció
Tartalék eszközök</t>
  </si>
  <si>
    <t>OS: Windows 10 operációs rendszer
CPU: Intel i5 4gen 3.6 Ghz
RAM: 16GB RAM 
Memória:512GB ssd
GPU: min Nvidia Gforce GTX 8th generáció, 80 sorozat
Ki-, be- menetek: HDMI, 2 db USB 3.0
Wifi: alaplappba épített Wifi antenna vagy wifi stick</t>
  </si>
  <si>
    <t>Egész alakos interakció
Virtuális valóságszoba
Tartalék eszközök</t>
  </si>
  <si>
    <t>Projektor</t>
  </si>
  <si>
    <t xml:space="preserve">Fényerő: minimum 4500 lumen
Üzemidő: 7/24
Felbontás: fullHD felbontás
Optika: ShortThrow 
Bemenet: HDMI, DVI
</t>
  </si>
  <si>
    <t xml:space="preserve">
Interaktív asztal
Egész alakos interakció
Tartalék eszközök</t>
  </si>
  <si>
    <t xml:space="preserve">Fényerő: minimum 4500 lumen
Üzemidő: 7/24
Felbontás: fullHD felbontás
Optika: Standard 
Bemenet: HDMI, DVI
</t>
  </si>
  <si>
    <t xml:space="preserve">
AR-tárgynézegető
Interaktív padló
Gesztus vezérelt interakció
Tartalék eszközök
</t>
  </si>
  <si>
    <t>HDMI Wireless sugárzó</t>
  </si>
  <si>
    <t>-</t>
  </si>
  <si>
    <t>HDMI ki- és bemeneti adatátvitelre alkalmas, 2 komponensű, adó és vevő</t>
  </si>
  <si>
    <t xml:space="preserve">AR-tárgynézegető
Interaktív padló
Interaktív asztal
Egész alakos interakció
Gesztus vezérelt interakció
Tartalék eszközök
</t>
  </si>
  <si>
    <t>Wifi sugárzók</t>
  </si>
  <si>
    <t>USB wifi stick</t>
  </si>
  <si>
    <t xml:space="preserve">AR-tárgynézegető
Interaktív padló
Interaktív asztal
Egész alakos interakció
Gesztus vezérelt interakció
Virtuális valóságszoba
</t>
  </si>
  <si>
    <t>Optikai Eszközök</t>
  </si>
  <si>
    <t>Számító géppel kompatibilis
Funkció: kéz mozgás érzékelésére optimalizált infra kamera
Kimenet: USB 3.0</t>
  </si>
  <si>
    <t>Gesztus vezérelt interakció
Tartalék eszközök</t>
  </si>
  <si>
    <t>FullHD web-kamera</t>
  </si>
  <si>
    <t>Egész alakos interakció
Tartalék eszközök</t>
  </si>
  <si>
    <t>Felbontás: FullHD
Kimenet: CSI port</t>
  </si>
  <si>
    <t>AR-tárgynézegető</t>
  </si>
  <si>
    <t>Üzemeltetéshez szükséges eszközök</t>
  </si>
  <si>
    <t>Wireless klaviatúra + egér</t>
  </si>
  <si>
    <t>Hangszóró</t>
  </si>
  <si>
    <t>3.1-es hangrendszer (2 hangfal + mély hangfal)</t>
  </si>
  <si>
    <t>VR- kit</t>
  </si>
  <si>
    <t>1 db VR szemüveg, minimum 1 db hand controller, minimum 1 db base station, hozzá tartozó adapterek és kábelek</t>
  </si>
  <si>
    <t>Virtuális valóságszoba
Tartalék eszközök</t>
  </si>
  <si>
    <t>Monitor</t>
  </si>
  <si>
    <t>minumum 40" hüvelyek átmérőjű, HDMI bemenet</t>
  </si>
  <si>
    <t>Tartalék eszközök</t>
  </si>
  <si>
    <t>minumum 42" hüvelyek átmérőjű, HDMI bemenet</t>
  </si>
  <si>
    <t>Vetítési felület</t>
  </si>
  <si>
    <t>nagyméretű vászon</t>
  </si>
  <si>
    <t xml:space="preserve">AR-tárgynézegető
Egész alakos interakció
Gesztus vezérelt interakció
</t>
  </si>
  <si>
    <t>padló előkészítés</t>
  </si>
  <si>
    <t>Interaktív padló</t>
  </si>
  <si>
    <t>A1 bútor vászon</t>
  </si>
  <si>
    <t>Interaktív asztal</t>
  </si>
  <si>
    <t>Beszerelési segédlet</t>
  </si>
  <si>
    <t xml:space="preserve">tartó konzol, túláram védelem, kábelek, hosszabítok, kábel csatornák </t>
  </si>
  <si>
    <t xml:space="preserve">AR-tárgynézegető
Interaktív padló
Gesztus vezérelt interakció
Virtuális valóságszoba
</t>
  </si>
  <si>
    <t xml:space="preserve">8m aktív USB 3.0 kábel, tartó konzol, túláram védelem, kábelek, hosszabítok, kábel csatornák </t>
  </si>
  <si>
    <t xml:space="preserve">Interaktív asztal
Egész alakos interakció
</t>
  </si>
  <si>
    <t>installációs eszközök összesített nettó ára:</t>
  </si>
  <si>
    <t xml:space="preserve"> hardver eszközök összesített nettó ára:</t>
  </si>
  <si>
    <t xml:space="preserve"> 16:10 képarányú, fekvő, minimum 3 méter széles vetítő vászon, kézi vagy motoros mozgatású</t>
  </si>
  <si>
    <t>6x3,75 méteres, vetítésre alkalmas felület képzése balettpadlóval,  fehér színben</t>
  </si>
  <si>
    <t>120x180 cm, fehér, vetítővászon (pl.: gyöngyfólia)</t>
  </si>
  <si>
    <t>Mindösszesen nettó ajánlati ár (Installációs elemek és a Hardver eszközök )</t>
  </si>
  <si>
    <t>Installációs elemek</t>
  </si>
  <si>
    <t>Hardver eszközök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</si>
</sst>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Yu Gothic Medium"/>
      <family val="2"/>
      <charset val="238"/>
    </font>
    <font>
      <sz val="12"/>
      <color theme="0"/>
      <name val="Georgia"/>
      <family val="1"/>
      <charset val="238"/>
    </font>
    <font>
      <sz val="12"/>
      <color theme="1"/>
      <name val="Georgia"/>
      <family val="1"/>
      <charset val="238"/>
    </font>
    <font>
      <b/>
      <sz val="12"/>
      <color theme="1"/>
      <name val="Georgia"/>
      <family val="1"/>
      <charset val="238"/>
    </font>
    <font>
      <sz val="12"/>
      <name val="Georgia"/>
      <family val="1"/>
      <charset val="238"/>
    </font>
    <font>
      <b/>
      <sz val="14"/>
      <name val="Georgia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Georgia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sz val="12"/>
      <color rgb="FF222222"/>
      <name val="Georg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auto="1"/>
        <bgColor theme="0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6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4" fontId="1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/>
    </xf>
    <xf numFmtId="164" fontId="10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0" fillId="0" borderId="0" xfId="1" applyNumberFormat="1" applyFont="1"/>
    <xf numFmtId="0" fontId="12" fillId="0" borderId="0" xfId="0" applyFont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colors>
    <mruColors>
      <color rgb="FFFA7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5"/>
  <sheetViews>
    <sheetView tabSelected="1" zoomScale="70" zoomScaleNormal="70" workbookViewId="0">
      <selection activeCell="A4" sqref="A4:E4"/>
    </sheetView>
  </sheetViews>
  <sheetFormatPr defaultColWidth="8.88671875" defaultRowHeight="13.8"/>
  <cols>
    <col min="1" max="1" width="27.33203125" style="3" customWidth="1"/>
    <col min="2" max="2" width="16" style="1" customWidth="1"/>
    <col min="3" max="3" width="15.33203125" style="1" customWidth="1"/>
    <col min="4" max="4" width="15.88671875" style="5" bestFit="1" customWidth="1"/>
    <col min="5" max="5" width="21" style="1" bestFit="1" customWidth="1"/>
    <col min="6" max="6" width="8.88671875" style="1"/>
    <col min="7" max="7" width="14" style="1" bestFit="1" customWidth="1"/>
    <col min="8" max="9" width="8.88671875" style="1"/>
    <col min="10" max="10" width="15.6640625" style="1" bestFit="1" customWidth="1"/>
    <col min="11" max="11" width="9.88671875" style="1" bestFit="1" customWidth="1"/>
    <col min="12" max="16384" width="8.88671875" style="1"/>
  </cols>
  <sheetData>
    <row r="1" spans="1:5" ht="18" customHeight="1">
      <c r="A1" s="51" t="s">
        <v>186</v>
      </c>
      <c r="B1" s="52"/>
      <c r="C1" s="52"/>
      <c r="D1" s="52"/>
      <c r="E1" s="52"/>
    </row>
    <row r="2" spans="1:5" ht="15.6" customHeight="1">
      <c r="A2" s="52"/>
      <c r="B2" s="52"/>
      <c r="C2" s="52"/>
      <c r="D2" s="52"/>
      <c r="E2" s="52"/>
    </row>
    <row r="3" spans="1:5" ht="15.6">
      <c r="A3" s="10"/>
      <c r="B3" s="10"/>
      <c r="C3" s="10"/>
      <c r="D3" s="11"/>
      <c r="E3" s="10"/>
    </row>
    <row r="4" spans="1:5" ht="18">
      <c r="A4" s="51" t="s">
        <v>251</v>
      </c>
      <c r="B4" s="53"/>
      <c r="C4" s="53"/>
      <c r="D4" s="53"/>
      <c r="E4" s="53"/>
    </row>
    <row r="5" spans="1:5" ht="15.6">
      <c r="A5" s="10"/>
      <c r="B5" s="10"/>
      <c r="C5" s="10"/>
      <c r="D5" s="11"/>
      <c r="E5" s="10"/>
    </row>
    <row r="6" spans="1:5" ht="15.6">
      <c r="A6" s="12"/>
      <c r="B6" s="12"/>
      <c r="C6" s="12"/>
      <c r="D6" s="13"/>
      <c r="E6" s="12"/>
    </row>
    <row r="7" spans="1:5" ht="31.2">
      <c r="A7" s="19" t="s">
        <v>4</v>
      </c>
      <c r="B7" s="19" t="s">
        <v>3</v>
      </c>
      <c r="C7" s="19" t="s">
        <v>187</v>
      </c>
      <c r="D7" s="20" t="s">
        <v>188</v>
      </c>
      <c r="E7" s="19" t="s">
        <v>189</v>
      </c>
    </row>
    <row r="8" spans="1:5" ht="18">
      <c r="A8" s="21" t="s">
        <v>5</v>
      </c>
      <c r="B8" s="22"/>
      <c r="C8" s="22"/>
      <c r="D8" s="23"/>
      <c r="E8" s="22"/>
    </row>
    <row r="9" spans="1:5" s="2" customFormat="1" ht="14.4" customHeight="1">
      <c r="A9" s="24" t="s">
        <v>14</v>
      </c>
      <c r="B9" s="24"/>
      <c r="C9" s="24"/>
      <c r="D9" s="25"/>
      <c r="E9" s="24"/>
    </row>
    <row r="10" spans="1:5" ht="15.6">
      <c r="A10" s="24"/>
      <c r="B10" s="24" t="s">
        <v>23</v>
      </c>
      <c r="C10" s="30">
        <v>1</v>
      </c>
      <c r="D10" s="25"/>
      <c r="E10" s="18">
        <f>C10*D10</f>
        <v>0</v>
      </c>
    </row>
    <row r="11" spans="1:5" ht="15.6">
      <c r="A11" s="24"/>
      <c r="B11" s="24" t="s">
        <v>24</v>
      </c>
      <c r="C11" s="30">
        <f>1+1+3+1</f>
        <v>6</v>
      </c>
      <c r="D11" s="25"/>
      <c r="E11" s="18">
        <f t="shared" ref="E11:E15" si="0">C11*D11</f>
        <v>0</v>
      </c>
    </row>
    <row r="12" spans="1:5" ht="15.6">
      <c r="A12" s="24"/>
      <c r="B12" s="24" t="s">
        <v>25</v>
      </c>
      <c r="C12" s="30">
        <f>1</f>
        <v>1</v>
      </c>
      <c r="D12" s="25"/>
      <c r="E12" s="18">
        <f t="shared" si="0"/>
        <v>0</v>
      </c>
    </row>
    <row r="13" spans="1:5" ht="15.6">
      <c r="A13" s="24"/>
      <c r="B13" s="24" t="s">
        <v>27</v>
      </c>
      <c r="C13" s="30">
        <f>15</f>
        <v>15</v>
      </c>
      <c r="D13" s="25"/>
      <c r="E13" s="18">
        <f t="shared" si="0"/>
        <v>0</v>
      </c>
    </row>
    <row r="14" spans="1:5" ht="15.6">
      <c r="A14" s="24"/>
      <c r="B14" s="24" t="s">
        <v>28</v>
      </c>
      <c r="C14" s="30">
        <f>1</f>
        <v>1</v>
      </c>
      <c r="D14" s="25"/>
      <c r="E14" s="18">
        <f t="shared" si="0"/>
        <v>0</v>
      </c>
    </row>
    <row r="15" spans="1:5" ht="15.6">
      <c r="A15" s="24"/>
      <c r="B15" s="24" t="s">
        <v>26</v>
      </c>
      <c r="C15" s="30">
        <f>3+1+2+1+1+2+1+2+3+2+1+2+1+2+1+2</f>
        <v>27</v>
      </c>
      <c r="D15" s="25"/>
      <c r="E15" s="18">
        <f t="shared" si="0"/>
        <v>0</v>
      </c>
    </row>
    <row r="16" spans="1:5" ht="15.6">
      <c r="A16" s="24"/>
      <c r="B16" s="24"/>
      <c r="C16" s="24"/>
      <c r="D16" s="25"/>
      <c r="E16" s="25"/>
    </row>
    <row r="17" spans="1:5" ht="14.4" customHeight="1">
      <c r="A17" s="24" t="s">
        <v>29</v>
      </c>
      <c r="B17" s="24"/>
      <c r="C17" s="24"/>
      <c r="D17" s="25"/>
      <c r="E17" s="25"/>
    </row>
    <row r="18" spans="1:5" ht="15.6">
      <c r="A18" s="24"/>
      <c r="B18" s="24" t="s">
        <v>10</v>
      </c>
      <c r="C18" s="30">
        <f>1+1+1+1</f>
        <v>4</v>
      </c>
      <c r="D18" s="25"/>
      <c r="E18" s="18">
        <f t="shared" ref="E18:E20" si="1">C18*D18</f>
        <v>0</v>
      </c>
    </row>
    <row r="19" spans="1:5" ht="15.6">
      <c r="A19" s="24"/>
      <c r="B19" s="24" t="s">
        <v>11</v>
      </c>
      <c r="C19" s="30">
        <f>1+1+1+1+1+1+1</f>
        <v>7</v>
      </c>
      <c r="D19" s="25"/>
      <c r="E19" s="18">
        <f t="shared" si="1"/>
        <v>0</v>
      </c>
    </row>
    <row r="20" spans="1:5" ht="15.6">
      <c r="A20" s="24"/>
      <c r="B20" s="24" t="s">
        <v>12</v>
      </c>
      <c r="C20" s="30">
        <f>3+1+2+1+1+2+1+2+3+2+1+2+1+2+1+2</f>
        <v>27</v>
      </c>
      <c r="D20" s="25"/>
      <c r="E20" s="18">
        <f t="shared" si="1"/>
        <v>0</v>
      </c>
    </row>
    <row r="21" spans="1:5" ht="15.6">
      <c r="A21" s="24"/>
      <c r="B21" s="24"/>
      <c r="C21" s="24"/>
      <c r="D21" s="25"/>
      <c r="E21" s="25"/>
    </row>
    <row r="22" spans="1:5" ht="14.4" customHeight="1">
      <c r="A22" s="24" t="s">
        <v>13</v>
      </c>
      <c r="B22" s="24"/>
      <c r="C22" s="24"/>
      <c r="D22" s="25"/>
      <c r="E22" s="25"/>
    </row>
    <row r="23" spans="1:5" ht="15.6">
      <c r="A23" s="24"/>
      <c r="B23" s="24" t="s">
        <v>15</v>
      </c>
      <c r="C23" s="30">
        <f>2</f>
        <v>2</v>
      </c>
      <c r="D23" s="25"/>
      <c r="E23" s="18">
        <f t="shared" ref="E23:E25" si="2">C23*D23</f>
        <v>0</v>
      </c>
    </row>
    <row r="24" spans="1:5" ht="15.6">
      <c r="A24" s="24"/>
      <c r="B24" s="24" t="s">
        <v>16</v>
      </c>
      <c r="C24" s="30">
        <f>2+2+2+1+2</f>
        <v>9</v>
      </c>
      <c r="D24" s="25"/>
      <c r="E24" s="18">
        <f t="shared" si="2"/>
        <v>0</v>
      </c>
    </row>
    <row r="25" spans="1:5" ht="15.6">
      <c r="A25" s="24"/>
      <c r="B25" s="24" t="s">
        <v>17</v>
      </c>
      <c r="C25" s="30">
        <f>1</f>
        <v>1</v>
      </c>
      <c r="D25" s="25"/>
      <c r="E25" s="18">
        <f t="shared" si="2"/>
        <v>0</v>
      </c>
    </row>
    <row r="26" spans="1:5" ht="15.6">
      <c r="A26" s="24"/>
      <c r="B26" s="24"/>
      <c r="C26" s="24"/>
      <c r="D26" s="25"/>
      <c r="E26" s="25"/>
    </row>
    <row r="27" spans="1:5" ht="14.4" customHeight="1">
      <c r="A27" s="24" t="s">
        <v>30</v>
      </c>
      <c r="B27" s="24"/>
      <c r="C27" s="24"/>
      <c r="D27" s="25"/>
      <c r="E27" s="25"/>
    </row>
    <row r="28" spans="1:5" ht="15.6">
      <c r="A28" s="24"/>
      <c r="B28" s="24" t="s">
        <v>157</v>
      </c>
      <c r="C28" s="30">
        <f>1</f>
        <v>1</v>
      </c>
      <c r="D28" s="25"/>
      <c r="E28" s="18">
        <f t="shared" ref="E28:E30" si="3">C28*D28</f>
        <v>0</v>
      </c>
    </row>
    <row r="29" spans="1:5" ht="15.6">
      <c r="A29" s="24"/>
      <c r="B29" s="24" t="s">
        <v>158</v>
      </c>
      <c r="C29" s="30">
        <v>1</v>
      </c>
      <c r="D29" s="25"/>
      <c r="E29" s="18">
        <f t="shared" si="3"/>
        <v>0</v>
      </c>
    </row>
    <row r="30" spans="1:5" ht="15.6">
      <c r="A30" s="24"/>
      <c r="B30" s="24" t="s">
        <v>159</v>
      </c>
      <c r="C30" s="30">
        <f>1+2+1</f>
        <v>4</v>
      </c>
      <c r="D30" s="25"/>
      <c r="E30" s="18">
        <f t="shared" si="3"/>
        <v>0</v>
      </c>
    </row>
    <row r="31" spans="1:5" ht="15.6">
      <c r="A31" s="24"/>
      <c r="B31" s="24"/>
      <c r="C31" s="24"/>
      <c r="D31" s="25"/>
      <c r="E31" s="25"/>
    </row>
    <row r="32" spans="1:5" ht="15.6">
      <c r="A32" s="26" t="s">
        <v>19</v>
      </c>
      <c r="B32" s="24"/>
      <c r="C32" s="24"/>
      <c r="D32" s="25"/>
      <c r="E32" s="25"/>
    </row>
    <row r="33" spans="1:5" ht="15.6">
      <c r="A33" s="24"/>
      <c r="B33" s="24" t="s">
        <v>138</v>
      </c>
      <c r="C33" s="30">
        <f>1</f>
        <v>1</v>
      </c>
      <c r="D33" s="25"/>
      <c r="E33" s="18">
        <f t="shared" ref="E33:E35" si="4">C33*D33</f>
        <v>0</v>
      </c>
    </row>
    <row r="34" spans="1:5" ht="15.6">
      <c r="A34" s="24"/>
      <c r="B34" s="24" t="s">
        <v>137</v>
      </c>
      <c r="C34" s="30">
        <f>1+1+1+1</f>
        <v>4</v>
      </c>
      <c r="D34" s="25"/>
      <c r="E34" s="18">
        <f t="shared" si="4"/>
        <v>0</v>
      </c>
    </row>
    <row r="35" spans="1:5" ht="15.6">
      <c r="A35" s="24"/>
      <c r="B35" s="24" t="s">
        <v>136</v>
      </c>
      <c r="C35" s="30">
        <f>2</f>
        <v>2</v>
      </c>
      <c r="D35" s="25"/>
      <c r="E35" s="18">
        <f t="shared" si="4"/>
        <v>0</v>
      </c>
    </row>
    <row r="36" spans="1:5" ht="15.6">
      <c r="A36" s="24"/>
      <c r="B36" s="24"/>
      <c r="C36" s="24"/>
      <c r="D36" s="25"/>
      <c r="E36" s="25"/>
    </row>
    <row r="37" spans="1:5" ht="14.4" customHeight="1">
      <c r="A37" s="24" t="s">
        <v>20</v>
      </c>
      <c r="B37" s="24"/>
      <c r="C37" s="24"/>
      <c r="D37" s="25"/>
      <c r="E37" s="25"/>
    </row>
    <row r="38" spans="1:5" ht="15.6">
      <c r="A38" s="24"/>
      <c r="B38" s="24" t="s">
        <v>133</v>
      </c>
      <c r="C38" s="30">
        <v>2</v>
      </c>
      <c r="D38" s="25"/>
      <c r="E38" s="18">
        <f t="shared" ref="E38:E40" si="5">C38*D38</f>
        <v>0</v>
      </c>
    </row>
    <row r="39" spans="1:5" ht="15.6">
      <c r="A39" s="24"/>
      <c r="B39" s="24" t="s">
        <v>134</v>
      </c>
      <c r="C39" s="30">
        <f>1+1+1</f>
        <v>3</v>
      </c>
      <c r="D39" s="25"/>
      <c r="E39" s="18">
        <f t="shared" si="5"/>
        <v>0</v>
      </c>
    </row>
    <row r="40" spans="1:5" ht="15.6">
      <c r="A40" s="24"/>
      <c r="B40" s="24" t="s">
        <v>135</v>
      </c>
      <c r="C40" s="30">
        <f>3+1+2+1+1+2+3+2+1+2+1+2</f>
        <v>21</v>
      </c>
      <c r="D40" s="25"/>
      <c r="E40" s="18">
        <f t="shared" si="5"/>
        <v>0</v>
      </c>
    </row>
    <row r="41" spans="1:5" ht="15.6">
      <c r="A41" s="24"/>
      <c r="B41" s="24"/>
      <c r="C41" s="24"/>
      <c r="D41" s="25"/>
      <c r="E41" s="25"/>
    </row>
    <row r="42" spans="1:5" ht="15.6">
      <c r="A42" s="24" t="s">
        <v>141</v>
      </c>
      <c r="B42" s="24"/>
      <c r="C42" s="24"/>
      <c r="D42" s="25"/>
      <c r="E42" s="25"/>
    </row>
    <row r="43" spans="1:5" ht="15.6">
      <c r="A43" s="24"/>
      <c r="B43" s="24" t="s">
        <v>139</v>
      </c>
      <c r="C43" s="30">
        <v>1</v>
      </c>
      <c r="D43" s="25"/>
      <c r="E43" s="18">
        <f t="shared" ref="E43:E44" si="6">C43*D43</f>
        <v>0</v>
      </c>
    </row>
    <row r="44" spans="1:5" ht="15.6">
      <c r="A44" s="24"/>
      <c r="B44" s="24" t="s">
        <v>140</v>
      </c>
      <c r="C44" s="30">
        <f>2+1+1+1+1+2+2+1</f>
        <v>11</v>
      </c>
      <c r="D44" s="25"/>
      <c r="E44" s="18">
        <f t="shared" si="6"/>
        <v>0</v>
      </c>
    </row>
    <row r="45" spans="1:5" ht="15.6">
      <c r="A45" s="24"/>
      <c r="B45" s="24"/>
      <c r="C45" s="24"/>
      <c r="D45" s="25"/>
      <c r="E45" s="25"/>
    </row>
    <row r="46" spans="1:5" ht="14.4" customHeight="1">
      <c r="A46" s="24" t="s">
        <v>6</v>
      </c>
      <c r="B46" s="24"/>
      <c r="C46" s="24"/>
      <c r="D46" s="25"/>
      <c r="E46" s="25"/>
    </row>
    <row r="47" spans="1:5" ht="15.6">
      <c r="A47" s="24"/>
      <c r="B47" s="24" t="s">
        <v>0</v>
      </c>
      <c r="C47" s="30">
        <f>1</f>
        <v>1</v>
      </c>
      <c r="D47" s="25"/>
      <c r="E47" s="18">
        <f t="shared" ref="E47" si="7">C47*D47</f>
        <v>0</v>
      </c>
    </row>
    <row r="48" spans="1:5" ht="15.6">
      <c r="A48" s="24"/>
      <c r="B48" s="24"/>
      <c r="C48" s="24"/>
      <c r="D48" s="25"/>
      <c r="E48" s="25"/>
    </row>
    <row r="49" spans="1:5" ht="15.6">
      <c r="A49" s="27" t="s">
        <v>7</v>
      </c>
      <c r="B49" s="24"/>
      <c r="C49" s="24"/>
      <c r="D49" s="25"/>
      <c r="E49" s="25"/>
    </row>
    <row r="50" spans="1:5" ht="15.6">
      <c r="A50" s="24"/>
      <c r="B50" s="24"/>
      <c r="C50" s="24"/>
      <c r="D50" s="25"/>
      <c r="E50" s="25"/>
    </row>
    <row r="51" spans="1:5" ht="15.6">
      <c r="A51" s="24"/>
      <c r="B51" s="24" t="s">
        <v>153</v>
      </c>
      <c r="C51" s="30">
        <f>1+1+1+1</f>
        <v>4</v>
      </c>
      <c r="D51" s="25"/>
      <c r="E51" s="18">
        <f t="shared" ref="E51:E54" si="8">C51*D51</f>
        <v>0</v>
      </c>
    </row>
    <row r="52" spans="1:5" ht="15.6">
      <c r="A52" s="24"/>
      <c r="B52" s="24" t="s">
        <v>154</v>
      </c>
      <c r="C52" s="30">
        <f>1+1+1</f>
        <v>3</v>
      </c>
      <c r="D52" s="25"/>
      <c r="E52" s="18">
        <f t="shared" si="8"/>
        <v>0</v>
      </c>
    </row>
    <row r="53" spans="1:5" ht="15.6">
      <c r="A53" s="24"/>
      <c r="B53" s="24" t="s">
        <v>155</v>
      </c>
      <c r="C53" s="30">
        <f>1+1+1+1+1</f>
        <v>5</v>
      </c>
      <c r="D53" s="25"/>
      <c r="E53" s="18">
        <f t="shared" si="8"/>
        <v>0</v>
      </c>
    </row>
    <row r="54" spans="1:5" ht="15.6">
      <c r="A54" s="24"/>
      <c r="B54" s="24" t="s">
        <v>156</v>
      </c>
      <c r="C54" s="30">
        <f>1</f>
        <v>1</v>
      </c>
      <c r="D54" s="25"/>
      <c r="E54" s="18">
        <f t="shared" si="8"/>
        <v>0</v>
      </c>
    </row>
    <row r="55" spans="1:5" ht="15.6">
      <c r="A55" s="24"/>
      <c r="B55" s="24"/>
      <c r="C55" s="24"/>
      <c r="D55" s="25"/>
      <c r="E55" s="25"/>
    </row>
    <row r="56" spans="1:5" ht="15.6">
      <c r="A56" s="27" t="s">
        <v>164</v>
      </c>
      <c r="B56" s="27"/>
      <c r="C56" s="24"/>
      <c r="D56" s="25"/>
      <c r="E56" s="25"/>
    </row>
    <row r="57" spans="1:5" ht="15.6">
      <c r="A57" s="24"/>
      <c r="B57" s="24" t="s">
        <v>31</v>
      </c>
      <c r="C57" s="30">
        <f>1+1</f>
        <v>2</v>
      </c>
      <c r="D57" s="25"/>
      <c r="E57" s="18">
        <f t="shared" ref="E57:E75" si="9">C57*D57</f>
        <v>0</v>
      </c>
    </row>
    <row r="58" spans="1:5" ht="15.6">
      <c r="A58" s="24"/>
      <c r="B58" s="24" t="s">
        <v>35</v>
      </c>
      <c r="C58" s="30">
        <v>1</v>
      </c>
      <c r="D58" s="25"/>
      <c r="E58" s="18">
        <f t="shared" si="9"/>
        <v>0</v>
      </c>
    </row>
    <row r="59" spans="1:5" ht="15.6">
      <c r="A59" s="24"/>
      <c r="B59" s="24" t="s">
        <v>36</v>
      </c>
      <c r="C59" s="30">
        <v>1</v>
      </c>
      <c r="D59" s="25"/>
      <c r="E59" s="18">
        <f t="shared" si="9"/>
        <v>0</v>
      </c>
    </row>
    <row r="60" spans="1:5" ht="15.6">
      <c r="A60" s="24"/>
      <c r="B60" s="24" t="s">
        <v>32</v>
      </c>
      <c r="C60" s="30">
        <f>1</f>
        <v>1</v>
      </c>
      <c r="D60" s="25"/>
      <c r="E60" s="18">
        <f t="shared" si="9"/>
        <v>0</v>
      </c>
    </row>
    <row r="61" spans="1:5" ht="15.6">
      <c r="A61" s="24"/>
      <c r="B61" s="24" t="s">
        <v>33</v>
      </c>
      <c r="C61" s="30">
        <f>1</f>
        <v>1</v>
      </c>
      <c r="D61" s="25"/>
      <c r="E61" s="18">
        <f t="shared" si="9"/>
        <v>0</v>
      </c>
    </row>
    <row r="62" spans="1:5" ht="15.6">
      <c r="A62" s="24"/>
      <c r="B62" s="24" t="s">
        <v>34</v>
      </c>
      <c r="C62" s="30">
        <v>1</v>
      </c>
      <c r="D62" s="25"/>
      <c r="E62" s="18">
        <f t="shared" si="9"/>
        <v>0</v>
      </c>
    </row>
    <row r="63" spans="1:5" ht="15.6">
      <c r="A63" s="28"/>
      <c r="B63" s="24" t="s">
        <v>142</v>
      </c>
      <c r="C63" s="30">
        <v>1</v>
      </c>
      <c r="D63" s="25"/>
      <c r="E63" s="18">
        <f t="shared" si="9"/>
        <v>0</v>
      </c>
    </row>
    <row r="64" spans="1:5" ht="15.6">
      <c r="A64" s="28"/>
      <c r="B64" s="24" t="s">
        <v>143</v>
      </c>
      <c r="C64" s="30">
        <f>1+1+1</f>
        <v>3</v>
      </c>
      <c r="D64" s="25"/>
      <c r="E64" s="18">
        <f t="shared" si="9"/>
        <v>0</v>
      </c>
    </row>
    <row r="65" spans="1:5" ht="15.6">
      <c r="A65" s="28"/>
      <c r="B65" s="24" t="s">
        <v>144</v>
      </c>
      <c r="C65" s="30">
        <f>1</f>
        <v>1</v>
      </c>
      <c r="D65" s="25"/>
      <c r="E65" s="18">
        <f t="shared" si="9"/>
        <v>0</v>
      </c>
    </row>
    <row r="66" spans="1:5" ht="15.6">
      <c r="A66" s="28"/>
      <c r="B66" s="24" t="s">
        <v>145</v>
      </c>
      <c r="C66" s="30">
        <v>1</v>
      </c>
      <c r="D66" s="25"/>
      <c r="E66" s="18">
        <f t="shared" si="9"/>
        <v>0</v>
      </c>
    </row>
    <row r="67" spans="1:5" ht="15.6">
      <c r="A67" s="28"/>
      <c r="B67" s="24" t="s">
        <v>146</v>
      </c>
      <c r="C67" s="30">
        <f>1</f>
        <v>1</v>
      </c>
      <c r="D67" s="25"/>
      <c r="E67" s="18">
        <f t="shared" si="9"/>
        <v>0</v>
      </c>
    </row>
    <row r="68" spans="1:5" ht="15.6">
      <c r="A68" s="28"/>
      <c r="B68" s="24" t="s">
        <v>147</v>
      </c>
      <c r="C68" s="30">
        <v>1</v>
      </c>
      <c r="D68" s="25"/>
      <c r="E68" s="18">
        <f t="shared" si="9"/>
        <v>0</v>
      </c>
    </row>
    <row r="69" spans="1:5" ht="15.6">
      <c r="A69" s="28"/>
      <c r="B69" s="24" t="s">
        <v>148</v>
      </c>
      <c r="C69" s="30">
        <f>1+1+1+2</f>
        <v>5</v>
      </c>
      <c r="D69" s="25"/>
      <c r="E69" s="18">
        <f t="shared" si="9"/>
        <v>0</v>
      </c>
    </row>
    <row r="70" spans="1:5" ht="15.6">
      <c r="A70" s="28"/>
      <c r="B70" s="24" t="s">
        <v>149</v>
      </c>
      <c r="C70" s="30">
        <v>1</v>
      </c>
      <c r="D70" s="25"/>
      <c r="E70" s="18">
        <f t="shared" si="9"/>
        <v>0</v>
      </c>
    </row>
    <row r="71" spans="1:5" ht="15.6">
      <c r="A71" s="28"/>
      <c r="B71" s="24" t="s">
        <v>150</v>
      </c>
      <c r="C71" s="30">
        <f>1</f>
        <v>1</v>
      </c>
      <c r="D71" s="25"/>
      <c r="E71" s="18">
        <f t="shared" si="9"/>
        <v>0</v>
      </c>
    </row>
    <row r="72" spans="1:5" ht="15.6">
      <c r="A72" s="28"/>
      <c r="B72" s="24" t="s">
        <v>151</v>
      </c>
      <c r="C72" s="30">
        <f>1+1</f>
        <v>2</v>
      </c>
      <c r="D72" s="25"/>
      <c r="E72" s="18">
        <f t="shared" si="9"/>
        <v>0</v>
      </c>
    </row>
    <row r="73" spans="1:5" ht="15.6">
      <c r="A73" s="28"/>
      <c r="B73" s="24" t="s">
        <v>152</v>
      </c>
      <c r="C73" s="30">
        <v>1</v>
      </c>
      <c r="D73" s="25"/>
      <c r="E73" s="18">
        <f t="shared" si="9"/>
        <v>0</v>
      </c>
    </row>
    <row r="74" spans="1:5" ht="15.6">
      <c r="A74" s="28"/>
      <c r="B74" s="24" t="s">
        <v>160</v>
      </c>
      <c r="C74" s="30">
        <v>1</v>
      </c>
      <c r="D74" s="25"/>
      <c r="E74" s="18">
        <f t="shared" si="9"/>
        <v>0</v>
      </c>
    </row>
    <row r="75" spans="1:5" ht="15.6">
      <c r="A75" s="28"/>
      <c r="B75" s="24" t="s">
        <v>161</v>
      </c>
      <c r="C75" s="30">
        <f>1</f>
        <v>1</v>
      </c>
      <c r="D75" s="25"/>
      <c r="E75" s="18">
        <f t="shared" si="9"/>
        <v>0</v>
      </c>
    </row>
    <row r="76" spans="1:5" ht="15.6">
      <c r="A76" s="28"/>
      <c r="B76" s="24"/>
      <c r="C76" s="24"/>
      <c r="D76" s="25"/>
      <c r="E76" s="25"/>
    </row>
    <row r="77" spans="1:5" ht="15.6">
      <c r="A77" s="27" t="s">
        <v>184</v>
      </c>
      <c r="B77" s="27"/>
      <c r="C77" s="24"/>
      <c r="D77" s="25"/>
      <c r="E77" s="25"/>
    </row>
    <row r="78" spans="1:5" ht="15.6">
      <c r="A78" s="24"/>
      <c r="B78" s="24"/>
      <c r="C78" s="24"/>
      <c r="D78" s="25"/>
      <c r="E78" s="25"/>
    </row>
    <row r="79" spans="1:5" ht="15.6">
      <c r="A79" s="24"/>
      <c r="B79" s="24" t="s">
        <v>31</v>
      </c>
      <c r="C79" s="30">
        <f>1+1</f>
        <v>2</v>
      </c>
      <c r="D79" s="25"/>
      <c r="E79" s="18">
        <f t="shared" ref="E79:E97" si="10">C79*D79</f>
        <v>0</v>
      </c>
    </row>
    <row r="80" spans="1:5" ht="15.6">
      <c r="A80" s="24"/>
      <c r="B80" s="24" t="s">
        <v>35</v>
      </c>
      <c r="C80" s="30">
        <v>1</v>
      </c>
      <c r="D80" s="25"/>
      <c r="E80" s="18">
        <f t="shared" si="10"/>
        <v>0</v>
      </c>
    </row>
    <row r="81" spans="1:11" ht="15.6">
      <c r="A81" s="24"/>
      <c r="B81" s="24" t="s">
        <v>36</v>
      </c>
      <c r="C81" s="30">
        <v>1</v>
      </c>
      <c r="D81" s="25"/>
      <c r="E81" s="18">
        <f t="shared" si="10"/>
        <v>0</v>
      </c>
    </row>
    <row r="82" spans="1:11" ht="15.6">
      <c r="A82" s="24"/>
      <c r="B82" s="24" t="s">
        <v>32</v>
      </c>
      <c r="C82" s="30">
        <f>1</f>
        <v>1</v>
      </c>
      <c r="D82" s="25"/>
      <c r="E82" s="18">
        <f t="shared" si="10"/>
        <v>0</v>
      </c>
    </row>
    <row r="83" spans="1:11" ht="15.6">
      <c r="A83" s="24"/>
      <c r="B83" s="24" t="s">
        <v>33</v>
      </c>
      <c r="C83" s="30">
        <f>1</f>
        <v>1</v>
      </c>
      <c r="D83" s="25"/>
      <c r="E83" s="18">
        <f t="shared" si="10"/>
        <v>0</v>
      </c>
    </row>
    <row r="84" spans="1:11" ht="15.6">
      <c r="A84" s="24"/>
      <c r="B84" s="24" t="s">
        <v>34</v>
      </c>
      <c r="C84" s="30">
        <v>1</v>
      </c>
      <c r="D84" s="25"/>
      <c r="E84" s="18">
        <f t="shared" si="10"/>
        <v>0</v>
      </c>
    </row>
    <row r="85" spans="1:11" ht="15.6">
      <c r="A85" s="28"/>
      <c r="B85" s="24" t="s">
        <v>142</v>
      </c>
      <c r="C85" s="30">
        <v>1</v>
      </c>
      <c r="D85" s="25"/>
      <c r="E85" s="18">
        <f t="shared" si="10"/>
        <v>0</v>
      </c>
    </row>
    <row r="86" spans="1:11" ht="15.6">
      <c r="A86" s="28"/>
      <c r="B86" s="24" t="s">
        <v>143</v>
      </c>
      <c r="C86" s="30">
        <f>1+1+1</f>
        <v>3</v>
      </c>
      <c r="D86" s="25"/>
      <c r="E86" s="18">
        <f t="shared" si="10"/>
        <v>0</v>
      </c>
    </row>
    <row r="87" spans="1:11" ht="15.6">
      <c r="A87" s="28"/>
      <c r="B87" s="24" t="s">
        <v>144</v>
      </c>
      <c r="C87" s="30">
        <f>1</f>
        <v>1</v>
      </c>
      <c r="D87" s="25"/>
      <c r="E87" s="18">
        <f t="shared" si="10"/>
        <v>0</v>
      </c>
    </row>
    <row r="88" spans="1:11" ht="15.6">
      <c r="A88" s="28"/>
      <c r="B88" s="24" t="s">
        <v>145</v>
      </c>
      <c r="C88" s="30">
        <v>1</v>
      </c>
      <c r="D88" s="25"/>
      <c r="E88" s="18">
        <f t="shared" si="10"/>
        <v>0</v>
      </c>
    </row>
    <row r="89" spans="1:11" ht="15.6">
      <c r="A89" s="28"/>
      <c r="B89" s="24" t="s">
        <v>146</v>
      </c>
      <c r="C89" s="30">
        <f>1</f>
        <v>1</v>
      </c>
      <c r="D89" s="25"/>
      <c r="E89" s="18">
        <f t="shared" si="10"/>
        <v>0</v>
      </c>
    </row>
    <row r="90" spans="1:11" ht="15.6">
      <c r="A90" s="28"/>
      <c r="B90" s="24" t="s">
        <v>147</v>
      </c>
      <c r="C90" s="30">
        <v>1</v>
      </c>
      <c r="D90" s="25"/>
      <c r="E90" s="18">
        <f t="shared" si="10"/>
        <v>0</v>
      </c>
    </row>
    <row r="91" spans="1:11" ht="15.6">
      <c r="A91" s="28"/>
      <c r="B91" s="24" t="s">
        <v>148</v>
      </c>
      <c r="C91" s="30">
        <f>1+1+1+2</f>
        <v>5</v>
      </c>
      <c r="D91" s="25"/>
      <c r="E91" s="18">
        <f t="shared" si="10"/>
        <v>0</v>
      </c>
    </row>
    <row r="92" spans="1:11" ht="15.6">
      <c r="A92" s="28"/>
      <c r="B92" s="24" t="s">
        <v>149</v>
      </c>
      <c r="C92" s="30">
        <v>1</v>
      </c>
      <c r="D92" s="25"/>
      <c r="E92" s="18">
        <f t="shared" si="10"/>
        <v>0</v>
      </c>
    </row>
    <row r="93" spans="1:11" ht="15.6">
      <c r="A93" s="28"/>
      <c r="B93" s="24" t="s">
        <v>150</v>
      </c>
      <c r="C93" s="30">
        <f>1</f>
        <v>1</v>
      </c>
      <c r="D93" s="25"/>
      <c r="E93" s="18">
        <f t="shared" si="10"/>
        <v>0</v>
      </c>
      <c r="J93" s="6"/>
      <c r="K93" s="7"/>
    </row>
    <row r="94" spans="1:11" ht="15.6">
      <c r="A94" s="28"/>
      <c r="B94" s="24" t="s">
        <v>151</v>
      </c>
      <c r="C94" s="30">
        <f>1+1</f>
        <v>2</v>
      </c>
      <c r="D94" s="25"/>
      <c r="E94" s="18">
        <f t="shared" si="10"/>
        <v>0</v>
      </c>
      <c r="J94" s="6"/>
      <c r="K94" s="7"/>
    </row>
    <row r="95" spans="1:11" ht="15.6">
      <c r="A95" s="28"/>
      <c r="B95" s="24" t="s">
        <v>152</v>
      </c>
      <c r="C95" s="30">
        <v>1</v>
      </c>
      <c r="D95" s="25"/>
      <c r="E95" s="18">
        <f t="shared" si="10"/>
        <v>0</v>
      </c>
      <c r="J95" s="6"/>
      <c r="K95" s="7"/>
    </row>
    <row r="96" spans="1:11" ht="15.6">
      <c r="A96" s="28"/>
      <c r="B96" s="24" t="s">
        <v>160</v>
      </c>
      <c r="C96" s="30">
        <v>1</v>
      </c>
      <c r="D96" s="25"/>
      <c r="E96" s="18">
        <f t="shared" si="10"/>
        <v>0</v>
      </c>
      <c r="J96" s="6"/>
      <c r="K96" s="7"/>
    </row>
    <row r="97" spans="1:11" ht="15.6">
      <c r="A97" s="28"/>
      <c r="B97" s="24" t="s">
        <v>161</v>
      </c>
      <c r="C97" s="30">
        <f>1</f>
        <v>1</v>
      </c>
      <c r="D97" s="25"/>
      <c r="E97" s="18">
        <f t="shared" si="10"/>
        <v>0</v>
      </c>
      <c r="J97" s="6"/>
      <c r="K97" s="7"/>
    </row>
    <row r="98" spans="1:11" ht="15.6">
      <c r="A98" s="28"/>
      <c r="B98" s="24"/>
      <c r="C98" s="24"/>
      <c r="D98" s="25"/>
      <c r="E98" s="25"/>
      <c r="J98" s="6"/>
      <c r="K98" s="7"/>
    </row>
    <row r="99" spans="1:11" ht="31.2">
      <c r="A99" s="27" t="s">
        <v>185</v>
      </c>
      <c r="B99" s="27"/>
      <c r="C99" s="24"/>
      <c r="D99" s="25"/>
      <c r="E99" s="25"/>
      <c r="J99" s="6"/>
      <c r="K99" s="7"/>
    </row>
    <row r="100" spans="1:11" ht="15.6">
      <c r="A100" s="24"/>
      <c r="B100" s="24"/>
      <c r="C100" s="24"/>
      <c r="D100" s="25"/>
      <c r="E100" s="25"/>
      <c r="J100" s="6"/>
      <c r="K100" s="7"/>
    </row>
    <row r="101" spans="1:11" ht="15.6">
      <c r="A101" s="24"/>
      <c r="B101" s="24" t="s">
        <v>165</v>
      </c>
      <c r="C101" s="30">
        <f>1+1</f>
        <v>2</v>
      </c>
      <c r="D101" s="25"/>
      <c r="E101" s="18">
        <f t="shared" ref="E101:E119" si="11">C101*D101</f>
        <v>0</v>
      </c>
      <c r="J101" s="6"/>
      <c r="K101" s="7"/>
    </row>
    <row r="102" spans="1:11" ht="15.6">
      <c r="A102" s="24"/>
      <c r="B102" s="24" t="s">
        <v>166</v>
      </c>
      <c r="C102" s="30">
        <v>1</v>
      </c>
      <c r="D102" s="25"/>
      <c r="E102" s="18">
        <f t="shared" si="11"/>
        <v>0</v>
      </c>
      <c r="J102" s="6"/>
      <c r="K102" s="7"/>
    </row>
    <row r="103" spans="1:11" ht="15.6">
      <c r="A103" s="24"/>
      <c r="B103" s="24" t="s">
        <v>167</v>
      </c>
      <c r="C103" s="30">
        <v>1</v>
      </c>
      <c r="D103" s="25"/>
      <c r="E103" s="18">
        <f t="shared" si="11"/>
        <v>0</v>
      </c>
      <c r="J103" s="6"/>
      <c r="K103" s="7"/>
    </row>
    <row r="104" spans="1:11" ht="15.6">
      <c r="A104" s="24"/>
      <c r="B104" s="24" t="s">
        <v>168</v>
      </c>
      <c r="C104" s="30">
        <f>1</f>
        <v>1</v>
      </c>
      <c r="D104" s="25"/>
      <c r="E104" s="18">
        <f t="shared" si="11"/>
        <v>0</v>
      </c>
      <c r="J104" s="6"/>
      <c r="K104" s="7"/>
    </row>
    <row r="105" spans="1:11" ht="15.6">
      <c r="A105" s="24"/>
      <c r="B105" s="24" t="s">
        <v>169</v>
      </c>
      <c r="C105" s="30">
        <f>1</f>
        <v>1</v>
      </c>
      <c r="D105" s="25"/>
      <c r="E105" s="18">
        <f t="shared" si="11"/>
        <v>0</v>
      </c>
      <c r="J105" s="6"/>
      <c r="K105" s="7"/>
    </row>
    <row r="106" spans="1:11" ht="15.6">
      <c r="A106" s="24"/>
      <c r="B106" s="24" t="s">
        <v>170</v>
      </c>
      <c r="C106" s="30">
        <v>1</v>
      </c>
      <c r="D106" s="25"/>
      <c r="E106" s="18">
        <f t="shared" si="11"/>
        <v>0</v>
      </c>
      <c r="J106" s="6"/>
      <c r="K106" s="7"/>
    </row>
    <row r="107" spans="1:11" ht="15.6">
      <c r="A107" s="28"/>
      <c r="B107" s="24" t="s">
        <v>171</v>
      </c>
      <c r="C107" s="30">
        <v>1</v>
      </c>
      <c r="D107" s="25"/>
      <c r="E107" s="18">
        <f t="shared" si="11"/>
        <v>0</v>
      </c>
      <c r="J107" s="6"/>
      <c r="K107" s="7"/>
    </row>
    <row r="108" spans="1:11" ht="15.6">
      <c r="A108" s="28"/>
      <c r="B108" s="24" t="s">
        <v>172</v>
      </c>
      <c r="C108" s="30">
        <f>1+1+1</f>
        <v>3</v>
      </c>
      <c r="D108" s="25"/>
      <c r="E108" s="18">
        <f t="shared" si="11"/>
        <v>0</v>
      </c>
      <c r="J108" s="6"/>
      <c r="K108" s="7"/>
    </row>
    <row r="109" spans="1:11" ht="15.6">
      <c r="A109" s="28"/>
      <c r="B109" s="24" t="s">
        <v>173</v>
      </c>
      <c r="C109" s="30">
        <f>1</f>
        <v>1</v>
      </c>
      <c r="D109" s="25"/>
      <c r="E109" s="18">
        <f t="shared" si="11"/>
        <v>0</v>
      </c>
      <c r="J109" s="6"/>
      <c r="K109" s="7"/>
    </row>
    <row r="110" spans="1:11" ht="15.6">
      <c r="A110" s="28"/>
      <c r="B110" s="24" t="s">
        <v>174</v>
      </c>
      <c r="C110" s="30">
        <v>1</v>
      </c>
      <c r="D110" s="25"/>
      <c r="E110" s="18">
        <f t="shared" si="11"/>
        <v>0</v>
      </c>
      <c r="J110" s="6"/>
      <c r="K110" s="7"/>
    </row>
    <row r="111" spans="1:11" ht="15.6">
      <c r="A111" s="28"/>
      <c r="B111" s="24" t="s">
        <v>175</v>
      </c>
      <c r="C111" s="30">
        <f>1</f>
        <v>1</v>
      </c>
      <c r="D111" s="25"/>
      <c r="E111" s="18">
        <f t="shared" si="11"/>
        <v>0</v>
      </c>
      <c r="J111" s="6"/>
      <c r="K111" s="7"/>
    </row>
    <row r="112" spans="1:11" ht="15.6">
      <c r="A112" s="28"/>
      <c r="B112" s="24" t="s">
        <v>176</v>
      </c>
      <c r="C112" s="30">
        <v>1</v>
      </c>
      <c r="D112" s="25"/>
      <c r="E112" s="18">
        <f t="shared" si="11"/>
        <v>0</v>
      </c>
      <c r="J112" s="6"/>
      <c r="K112" s="7"/>
    </row>
    <row r="113" spans="1:11" ht="15.6">
      <c r="A113" s="28"/>
      <c r="B113" s="24" t="s">
        <v>177</v>
      </c>
      <c r="C113" s="30">
        <f>1+1+1+2</f>
        <v>5</v>
      </c>
      <c r="D113" s="25"/>
      <c r="E113" s="18">
        <f t="shared" si="11"/>
        <v>0</v>
      </c>
      <c r="J113" s="6"/>
      <c r="K113" s="7"/>
    </row>
    <row r="114" spans="1:11" ht="15.6">
      <c r="A114" s="28"/>
      <c r="B114" s="24" t="s">
        <v>178</v>
      </c>
      <c r="C114" s="30">
        <v>1</v>
      </c>
      <c r="D114" s="25"/>
      <c r="E114" s="18">
        <f t="shared" si="11"/>
        <v>0</v>
      </c>
      <c r="J114" s="6"/>
      <c r="K114" s="7"/>
    </row>
    <row r="115" spans="1:11" ht="15.6">
      <c r="A115" s="28"/>
      <c r="B115" s="24" t="s">
        <v>179</v>
      </c>
      <c r="C115" s="30">
        <f>1</f>
        <v>1</v>
      </c>
      <c r="D115" s="25"/>
      <c r="E115" s="18">
        <f t="shared" si="11"/>
        <v>0</v>
      </c>
    </row>
    <row r="116" spans="1:11" ht="15.6">
      <c r="A116" s="28"/>
      <c r="B116" s="24" t="s">
        <v>180</v>
      </c>
      <c r="C116" s="30">
        <f>1+1</f>
        <v>2</v>
      </c>
      <c r="D116" s="25"/>
      <c r="E116" s="18">
        <f t="shared" si="11"/>
        <v>0</v>
      </c>
    </row>
    <row r="117" spans="1:11" ht="15.6">
      <c r="A117" s="28"/>
      <c r="B117" s="24" t="s">
        <v>181</v>
      </c>
      <c r="C117" s="30">
        <v>1</v>
      </c>
      <c r="D117" s="25"/>
      <c r="E117" s="18">
        <f t="shared" si="11"/>
        <v>0</v>
      </c>
      <c r="J117" s="7"/>
    </row>
    <row r="118" spans="1:11" ht="15.6">
      <c r="A118" s="28"/>
      <c r="B118" s="24" t="s">
        <v>182</v>
      </c>
      <c r="C118" s="30">
        <v>1</v>
      </c>
      <c r="D118" s="25"/>
      <c r="E118" s="18">
        <f t="shared" si="11"/>
        <v>0</v>
      </c>
      <c r="J118" s="7"/>
    </row>
    <row r="119" spans="1:11" ht="15.6">
      <c r="A119" s="28"/>
      <c r="B119" s="24" t="s">
        <v>183</v>
      </c>
      <c r="C119" s="30">
        <f>1</f>
        <v>1</v>
      </c>
      <c r="D119" s="25"/>
      <c r="E119" s="18">
        <f t="shared" si="11"/>
        <v>0</v>
      </c>
      <c r="J119" s="7"/>
    </row>
    <row r="120" spans="1:11" ht="15.6">
      <c r="A120" s="28"/>
      <c r="B120" s="24"/>
      <c r="C120" s="24"/>
      <c r="D120" s="25"/>
      <c r="E120" s="25"/>
      <c r="J120" s="7"/>
    </row>
    <row r="121" spans="1:11" ht="15.6">
      <c r="A121" s="27" t="s">
        <v>18</v>
      </c>
      <c r="B121" s="24"/>
      <c r="C121" s="24"/>
      <c r="D121" s="25"/>
      <c r="E121" s="25"/>
      <c r="J121" s="7"/>
    </row>
    <row r="122" spans="1:11" ht="15.6">
      <c r="A122" s="24"/>
      <c r="B122" s="24"/>
      <c r="C122" s="24"/>
      <c r="D122" s="25"/>
      <c r="E122" s="25"/>
      <c r="J122" s="7"/>
    </row>
    <row r="123" spans="1:11" ht="15.6">
      <c r="A123" s="24"/>
      <c r="B123" s="24" t="s">
        <v>162</v>
      </c>
      <c r="C123" s="30">
        <v>10</v>
      </c>
      <c r="D123" s="25"/>
      <c r="E123" s="18">
        <f t="shared" ref="E123:E124" si="12">C123*D123</f>
        <v>0</v>
      </c>
      <c r="J123" s="7"/>
    </row>
    <row r="124" spans="1:11" ht="15.6">
      <c r="A124" s="24"/>
      <c r="B124" s="24" t="s">
        <v>163</v>
      </c>
      <c r="C124" s="30">
        <v>12</v>
      </c>
      <c r="D124" s="25"/>
      <c r="E124" s="18">
        <f t="shared" si="12"/>
        <v>0</v>
      </c>
      <c r="J124" s="7"/>
    </row>
    <row r="125" spans="1:11" ht="15.6">
      <c r="A125" s="28"/>
      <c r="B125" s="28"/>
      <c r="C125" s="28"/>
      <c r="D125" s="25"/>
      <c r="E125" s="25"/>
      <c r="J125" s="7"/>
    </row>
    <row r="126" spans="1:11" ht="15.6">
      <c r="A126" s="29" t="s">
        <v>9</v>
      </c>
      <c r="B126" s="24"/>
      <c r="C126" s="24"/>
      <c r="D126" s="25"/>
      <c r="E126" s="25"/>
      <c r="J126" s="7"/>
    </row>
    <row r="127" spans="1:11" ht="15.6">
      <c r="A127" s="24"/>
      <c r="B127" s="24"/>
      <c r="C127" s="24"/>
      <c r="D127" s="25"/>
      <c r="E127" s="25"/>
      <c r="J127" s="7"/>
    </row>
    <row r="128" spans="1:11" ht="15.6">
      <c r="A128" s="24"/>
      <c r="B128" s="24" t="s">
        <v>1</v>
      </c>
      <c r="C128" s="30">
        <v>1</v>
      </c>
      <c r="D128" s="25"/>
      <c r="E128" s="18">
        <f t="shared" ref="E128" si="13">C128*D128</f>
        <v>0</v>
      </c>
      <c r="J128" s="7"/>
    </row>
    <row r="129" spans="1:10" ht="15.6">
      <c r="A129" s="28"/>
      <c r="B129" s="28"/>
      <c r="C129" s="28"/>
      <c r="D129" s="25"/>
      <c r="E129" s="25"/>
      <c r="J129" s="7"/>
    </row>
    <row r="130" spans="1:10" ht="15.6">
      <c r="A130" s="29" t="s">
        <v>21</v>
      </c>
      <c r="B130" s="28"/>
      <c r="C130" s="28"/>
      <c r="D130" s="25"/>
      <c r="E130" s="25"/>
      <c r="J130" s="7"/>
    </row>
    <row r="131" spans="1:10" ht="15.6">
      <c r="A131" s="28"/>
      <c r="B131" s="28" t="s">
        <v>22</v>
      </c>
      <c r="C131" s="46">
        <v>1</v>
      </c>
      <c r="D131" s="25"/>
      <c r="E131" s="18">
        <f t="shared" ref="E131" si="14">C131*D131</f>
        <v>0</v>
      </c>
      <c r="J131" s="7"/>
    </row>
    <row r="132" spans="1:10" ht="15.6">
      <c r="A132" s="28"/>
      <c r="B132" s="28"/>
      <c r="C132" s="28"/>
      <c r="D132" s="25"/>
      <c r="E132" s="25"/>
      <c r="G132" s="4"/>
      <c r="J132" s="7"/>
    </row>
    <row r="133" spans="1:10" ht="15.6">
      <c r="A133" s="27" t="s">
        <v>132</v>
      </c>
      <c r="B133" s="28"/>
      <c r="C133" s="28"/>
      <c r="D133" s="25"/>
      <c r="E133" s="25"/>
      <c r="G133" s="4"/>
      <c r="J133" s="7"/>
    </row>
    <row r="134" spans="1:10" ht="15.6">
      <c r="A134" s="24" t="s">
        <v>2</v>
      </c>
      <c r="B134" s="28"/>
      <c r="C134" s="28"/>
      <c r="D134" s="25"/>
      <c r="E134" s="25"/>
      <c r="J134" s="7"/>
    </row>
    <row r="135" spans="1:10" ht="15.6">
      <c r="A135" s="28"/>
      <c r="B135" s="28" t="s">
        <v>38</v>
      </c>
      <c r="C135" s="46">
        <v>6</v>
      </c>
      <c r="D135" s="25"/>
      <c r="E135" s="18">
        <f t="shared" ref="E135:E138" si="15">C135*D135</f>
        <v>0</v>
      </c>
      <c r="J135" s="7"/>
    </row>
    <row r="136" spans="1:10" ht="15.6">
      <c r="A136" s="28"/>
      <c r="B136" s="28" t="s">
        <v>39</v>
      </c>
      <c r="C136" s="46">
        <v>12</v>
      </c>
      <c r="D136" s="25"/>
      <c r="E136" s="18">
        <f t="shared" si="15"/>
        <v>0</v>
      </c>
      <c r="J136" s="7"/>
    </row>
    <row r="137" spans="1:10" ht="15.6">
      <c r="A137" s="28"/>
      <c r="B137" s="28" t="s">
        <v>40</v>
      </c>
      <c r="C137" s="46">
        <v>2</v>
      </c>
      <c r="D137" s="25"/>
      <c r="E137" s="18">
        <f t="shared" si="15"/>
        <v>0</v>
      </c>
      <c r="J137" s="7"/>
    </row>
    <row r="138" spans="1:10" ht="15.6">
      <c r="A138" s="28"/>
      <c r="B138" s="28" t="s">
        <v>41</v>
      </c>
      <c r="C138" s="46">
        <v>2</v>
      </c>
      <c r="D138" s="25"/>
      <c r="E138" s="18">
        <f t="shared" si="15"/>
        <v>0</v>
      </c>
      <c r="J138" s="7"/>
    </row>
    <row r="139" spans="1:10" ht="15.6">
      <c r="A139" s="28"/>
      <c r="B139" s="28" t="s">
        <v>42</v>
      </c>
      <c r="C139" s="47"/>
      <c r="D139" s="25"/>
      <c r="E139" s="25"/>
      <c r="J139" s="7"/>
    </row>
    <row r="140" spans="1:10" ht="15.6">
      <c r="A140" s="28"/>
      <c r="B140" s="28" t="s">
        <v>43</v>
      </c>
      <c r="C140" s="46">
        <v>2</v>
      </c>
      <c r="D140" s="25"/>
      <c r="E140" s="18">
        <f t="shared" ref="E140:E141" si="16">C140*D140</f>
        <v>0</v>
      </c>
      <c r="J140" s="7"/>
    </row>
    <row r="141" spans="1:10" ht="15.6">
      <c r="A141" s="28"/>
      <c r="B141" s="28" t="s">
        <v>44</v>
      </c>
      <c r="C141" s="46">
        <v>6</v>
      </c>
      <c r="D141" s="25"/>
      <c r="E141" s="18">
        <f t="shared" si="16"/>
        <v>0</v>
      </c>
      <c r="J141" s="7"/>
    </row>
    <row r="142" spans="1:10" ht="15.6">
      <c r="A142" s="14"/>
      <c r="B142" s="14" t="s">
        <v>45</v>
      </c>
      <c r="C142" s="17"/>
      <c r="D142" s="18"/>
      <c r="E142" s="18"/>
      <c r="J142" s="7"/>
    </row>
    <row r="143" spans="1:10" ht="15.6">
      <c r="A143" s="14"/>
      <c r="B143" s="14" t="s">
        <v>46</v>
      </c>
      <c r="C143" s="17"/>
      <c r="D143" s="18"/>
      <c r="E143" s="18"/>
      <c r="J143" s="7"/>
    </row>
    <row r="144" spans="1:10" ht="15.6">
      <c r="A144" s="14"/>
      <c r="B144" s="14" t="s">
        <v>47</v>
      </c>
      <c r="C144" s="17"/>
      <c r="D144" s="18"/>
      <c r="E144" s="18"/>
      <c r="J144" s="7"/>
    </row>
    <row r="145" spans="1:10" ht="15.6">
      <c r="A145" s="14"/>
      <c r="B145" s="14" t="s">
        <v>48</v>
      </c>
      <c r="C145" s="17"/>
      <c r="D145" s="18"/>
      <c r="E145" s="18"/>
      <c r="J145" s="7"/>
    </row>
    <row r="146" spans="1:10" ht="15.6">
      <c r="A146" s="14"/>
      <c r="B146" s="14" t="s">
        <v>49</v>
      </c>
      <c r="C146" s="17"/>
      <c r="D146" s="18"/>
      <c r="E146" s="18"/>
      <c r="J146" s="7"/>
    </row>
    <row r="147" spans="1:10" ht="15.6">
      <c r="A147" s="14"/>
      <c r="B147" s="14" t="s">
        <v>50</v>
      </c>
      <c r="C147" s="17"/>
      <c r="D147" s="18"/>
      <c r="E147" s="18"/>
      <c r="J147" s="7"/>
    </row>
    <row r="148" spans="1:10" ht="15.6">
      <c r="A148" s="14"/>
      <c r="B148" s="14" t="s">
        <v>51</v>
      </c>
      <c r="C148" s="17"/>
      <c r="D148" s="18"/>
      <c r="E148" s="18"/>
      <c r="J148" s="7"/>
    </row>
    <row r="149" spans="1:10" ht="15.6">
      <c r="A149" s="14"/>
      <c r="B149" s="14" t="s">
        <v>52</v>
      </c>
      <c r="C149" s="46">
        <v>2</v>
      </c>
      <c r="D149" s="25"/>
      <c r="E149" s="18">
        <f t="shared" ref="E149:E150" si="17">C149*D149</f>
        <v>0</v>
      </c>
      <c r="J149" s="7"/>
    </row>
    <row r="150" spans="1:10" ht="15.6">
      <c r="A150" s="14"/>
      <c r="B150" s="14" t="s">
        <v>53</v>
      </c>
      <c r="C150" s="46">
        <v>4</v>
      </c>
      <c r="D150" s="25"/>
      <c r="E150" s="18">
        <f t="shared" si="17"/>
        <v>0</v>
      </c>
      <c r="J150" s="7"/>
    </row>
    <row r="151" spans="1:10" ht="15.6">
      <c r="A151" s="14"/>
      <c r="B151" s="14" t="s">
        <v>54</v>
      </c>
      <c r="C151" s="14"/>
      <c r="D151" s="9"/>
      <c r="E151" s="9"/>
      <c r="J151" s="7"/>
    </row>
    <row r="152" spans="1:10" ht="15.6">
      <c r="A152" s="14"/>
      <c r="B152" s="14" t="s">
        <v>55</v>
      </c>
      <c r="C152" s="14"/>
      <c r="D152" s="9"/>
      <c r="E152" s="9"/>
    </row>
    <row r="153" spans="1:10" ht="15.6">
      <c r="A153" s="14"/>
      <c r="B153" s="14" t="s">
        <v>56</v>
      </c>
      <c r="C153" s="14"/>
      <c r="D153" s="9"/>
      <c r="E153" s="9"/>
    </row>
    <row r="154" spans="1:10" ht="15.6">
      <c r="A154" s="14"/>
      <c r="B154" s="14" t="s">
        <v>57</v>
      </c>
      <c r="C154" s="14"/>
      <c r="D154" s="9"/>
      <c r="E154" s="9"/>
    </row>
    <row r="155" spans="1:10" ht="15.6">
      <c r="A155" s="14"/>
      <c r="B155" s="14" t="s">
        <v>58</v>
      </c>
      <c r="C155" s="14"/>
      <c r="D155" s="9"/>
      <c r="E155" s="9"/>
    </row>
    <row r="156" spans="1:10" ht="15.6">
      <c r="A156" s="14"/>
      <c r="B156" s="14"/>
      <c r="C156" s="14"/>
      <c r="D156" s="9"/>
      <c r="E156" s="9"/>
      <c r="H156" s="31"/>
    </row>
    <row r="157" spans="1:10" ht="15.6">
      <c r="A157" s="8" t="s">
        <v>37</v>
      </c>
      <c r="B157" s="14"/>
      <c r="C157" s="14"/>
      <c r="D157" s="9"/>
      <c r="E157" s="9"/>
    </row>
    <row r="158" spans="1:10" ht="15.6">
      <c r="A158" s="8"/>
      <c r="B158" s="24" t="s">
        <v>59</v>
      </c>
      <c r="C158" s="30">
        <v>8</v>
      </c>
      <c r="D158" s="25"/>
      <c r="E158" s="18">
        <f t="shared" ref="E158" si="18">C158*D158</f>
        <v>0</v>
      </c>
    </row>
    <row r="159" spans="1:10" ht="15.6">
      <c r="A159" s="8"/>
      <c r="B159" s="8" t="s">
        <v>60</v>
      </c>
      <c r="C159" s="8"/>
      <c r="D159" s="9"/>
      <c r="E159" s="9"/>
    </row>
    <row r="160" spans="1:10" ht="15.6">
      <c r="A160" s="8"/>
      <c r="B160" s="8" t="s">
        <v>61</v>
      </c>
      <c r="C160" s="8"/>
      <c r="D160" s="9"/>
      <c r="E160" s="9"/>
    </row>
    <row r="161" spans="1:5" ht="15.6">
      <c r="A161" s="8"/>
      <c r="B161" s="8" t="s">
        <v>62</v>
      </c>
      <c r="C161" s="8"/>
      <c r="D161" s="9"/>
      <c r="E161" s="9"/>
    </row>
    <row r="162" spans="1:5" ht="15.6">
      <c r="A162" s="8"/>
      <c r="B162" s="8" t="s">
        <v>63</v>
      </c>
      <c r="C162" s="8"/>
      <c r="D162" s="9"/>
      <c r="E162" s="9"/>
    </row>
    <row r="163" spans="1:5" ht="15.6">
      <c r="A163" s="8"/>
      <c r="B163" s="8" t="s">
        <v>64</v>
      </c>
      <c r="C163" s="30">
        <v>4</v>
      </c>
      <c r="D163" s="25"/>
      <c r="E163" s="18">
        <f t="shared" ref="E163:E168" si="19">C163*D163</f>
        <v>0</v>
      </c>
    </row>
    <row r="164" spans="1:5" ht="15.6">
      <c r="A164" s="8"/>
      <c r="B164" s="8" t="s">
        <v>65</v>
      </c>
      <c r="C164" s="30">
        <v>4</v>
      </c>
      <c r="D164" s="25"/>
      <c r="E164" s="18">
        <f t="shared" si="19"/>
        <v>0</v>
      </c>
    </row>
    <row r="165" spans="1:5" ht="15.6">
      <c r="A165" s="8"/>
      <c r="B165" s="8" t="s">
        <v>66</v>
      </c>
      <c r="C165" s="30">
        <v>4</v>
      </c>
      <c r="D165" s="25"/>
      <c r="E165" s="18">
        <f t="shared" si="19"/>
        <v>0</v>
      </c>
    </row>
    <row r="166" spans="1:5" ht="15.6">
      <c r="A166" s="8"/>
      <c r="B166" s="8" t="s">
        <v>67</v>
      </c>
      <c r="C166" s="30">
        <v>16</v>
      </c>
      <c r="D166" s="25"/>
      <c r="E166" s="18">
        <f t="shared" si="19"/>
        <v>0</v>
      </c>
    </row>
    <row r="167" spans="1:5" ht="15.6">
      <c r="A167" s="8"/>
      <c r="B167" s="8" t="s">
        <v>68</v>
      </c>
      <c r="C167" s="30">
        <v>2</v>
      </c>
      <c r="D167" s="25"/>
      <c r="E167" s="18">
        <f t="shared" si="19"/>
        <v>0</v>
      </c>
    </row>
    <row r="168" spans="1:5" ht="15.6">
      <c r="A168" s="8"/>
      <c r="B168" s="8" t="s">
        <v>69</v>
      </c>
      <c r="C168" s="30">
        <v>2</v>
      </c>
      <c r="D168" s="25"/>
      <c r="E168" s="18">
        <f t="shared" si="19"/>
        <v>0</v>
      </c>
    </row>
    <row r="169" spans="1:5" ht="15.6">
      <c r="A169" s="8"/>
      <c r="B169" s="8" t="s">
        <v>70</v>
      </c>
      <c r="C169" s="8"/>
      <c r="D169" s="9"/>
      <c r="E169" s="9"/>
    </row>
    <row r="170" spans="1:5" ht="15.6">
      <c r="A170" s="8"/>
      <c r="B170" s="8" t="s">
        <v>71</v>
      </c>
      <c r="C170" s="30">
        <v>2</v>
      </c>
      <c r="D170" s="25"/>
      <c r="E170" s="18">
        <f t="shared" ref="E170" si="20">C170*D170</f>
        <v>0</v>
      </c>
    </row>
    <row r="171" spans="1:5" ht="15.6">
      <c r="A171" s="8"/>
      <c r="B171" s="8" t="s">
        <v>72</v>
      </c>
      <c r="C171" s="8"/>
      <c r="D171" s="9"/>
      <c r="E171" s="9"/>
    </row>
    <row r="172" spans="1:5" ht="15.6">
      <c r="A172" s="8"/>
      <c r="B172" s="8" t="s">
        <v>73</v>
      </c>
      <c r="C172" s="8"/>
      <c r="D172" s="9"/>
      <c r="E172" s="9"/>
    </row>
    <row r="173" spans="1:5" ht="15.6">
      <c r="A173" s="8"/>
      <c r="B173" s="8" t="s">
        <v>74</v>
      </c>
      <c r="C173" s="8"/>
      <c r="D173" s="9"/>
      <c r="E173" s="9"/>
    </row>
    <row r="174" spans="1:5" ht="15.6">
      <c r="A174" s="8"/>
      <c r="B174" s="8" t="s">
        <v>75</v>
      </c>
      <c r="C174" s="8"/>
      <c r="D174" s="9"/>
      <c r="E174" s="9"/>
    </row>
    <row r="175" spans="1:5" ht="15.6">
      <c r="A175" s="8"/>
      <c r="B175" s="8" t="s">
        <v>76</v>
      </c>
      <c r="C175" s="8"/>
      <c r="D175" s="9"/>
      <c r="E175" s="9"/>
    </row>
    <row r="176" spans="1:5" ht="15.6">
      <c r="A176" s="8"/>
      <c r="B176" s="8" t="s">
        <v>77</v>
      </c>
      <c r="C176" s="8"/>
      <c r="D176" s="9"/>
      <c r="E176" s="9"/>
    </row>
    <row r="177" spans="1:5" ht="15.6">
      <c r="A177" s="8"/>
      <c r="B177" s="8" t="s">
        <v>78</v>
      </c>
      <c r="C177" s="8"/>
      <c r="D177" s="9"/>
      <c r="E177" s="9"/>
    </row>
    <row r="178" spans="1:5" ht="15.6">
      <c r="A178" s="8"/>
      <c r="B178" s="8" t="s">
        <v>79</v>
      </c>
      <c r="C178" s="30">
        <v>6</v>
      </c>
      <c r="D178" s="25"/>
      <c r="E178" s="18">
        <f t="shared" ref="E178" si="21">C178*D178</f>
        <v>0</v>
      </c>
    </row>
    <row r="179" spans="1:5" ht="15.6">
      <c r="A179" s="8"/>
      <c r="B179" s="8" t="s">
        <v>80</v>
      </c>
      <c r="C179" s="8"/>
      <c r="D179" s="9"/>
      <c r="E179" s="9"/>
    </row>
    <row r="180" spans="1:5" ht="15.6">
      <c r="A180" s="8"/>
      <c r="B180" s="8" t="s">
        <v>81</v>
      </c>
      <c r="C180" s="8"/>
      <c r="D180" s="9"/>
      <c r="E180" s="9"/>
    </row>
    <row r="181" spans="1:5" ht="15.6">
      <c r="A181" s="8"/>
      <c r="B181" s="8" t="s">
        <v>82</v>
      </c>
      <c r="C181" s="8"/>
      <c r="D181" s="9"/>
      <c r="E181" s="9"/>
    </row>
    <row r="182" spans="1:5" ht="15.6">
      <c r="A182" s="8"/>
      <c r="B182" s="8" t="s">
        <v>83</v>
      </c>
      <c r="C182" s="30">
        <v>2</v>
      </c>
      <c r="D182" s="25"/>
      <c r="E182" s="18">
        <f t="shared" ref="E182" si="22">C182*D182</f>
        <v>0</v>
      </c>
    </row>
    <row r="183" spans="1:5" ht="15.6">
      <c r="A183" s="8"/>
      <c r="B183" s="8" t="s">
        <v>84</v>
      </c>
      <c r="C183" s="8"/>
      <c r="D183" s="9"/>
      <c r="E183" s="9"/>
    </row>
    <row r="184" spans="1:5" ht="15.6">
      <c r="A184" s="8"/>
      <c r="B184" s="8" t="s">
        <v>85</v>
      </c>
      <c r="C184" s="8"/>
      <c r="D184" s="9"/>
      <c r="E184" s="9"/>
    </row>
    <row r="185" spans="1:5" ht="15.6">
      <c r="A185" s="8"/>
      <c r="B185" s="8" t="s">
        <v>86</v>
      </c>
      <c r="C185" s="8"/>
      <c r="D185" s="9"/>
      <c r="E185" s="9"/>
    </row>
    <row r="186" spans="1:5" ht="15.6">
      <c r="A186" s="8"/>
      <c r="B186" s="8" t="s">
        <v>87</v>
      </c>
      <c r="C186" s="8"/>
      <c r="D186" s="9"/>
      <c r="E186" s="9"/>
    </row>
    <row r="187" spans="1:5" ht="15.6">
      <c r="A187" s="8"/>
      <c r="B187" s="8" t="s">
        <v>88</v>
      </c>
      <c r="C187" s="8"/>
      <c r="D187" s="9"/>
      <c r="E187" s="9"/>
    </row>
    <row r="188" spans="1:5" ht="15.6">
      <c r="A188" s="8"/>
      <c r="B188" s="8" t="s">
        <v>89</v>
      </c>
      <c r="C188" s="8"/>
      <c r="D188" s="9"/>
      <c r="E188" s="9"/>
    </row>
    <row r="189" spans="1:5" ht="15.6">
      <c r="A189" s="8"/>
      <c r="B189" s="8" t="s">
        <v>90</v>
      </c>
      <c r="C189" s="8"/>
      <c r="D189" s="9"/>
      <c r="E189" s="9"/>
    </row>
    <row r="190" spans="1:5" ht="15.6">
      <c r="A190" s="8"/>
      <c r="B190" s="8" t="s">
        <v>91</v>
      </c>
      <c r="C190" s="30">
        <v>2</v>
      </c>
      <c r="D190" s="25"/>
      <c r="E190" s="18">
        <f t="shared" ref="E190" si="23">C190*D190</f>
        <v>0</v>
      </c>
    </row>
    <row r="191" spans="1:5" ht="15.6">
      <c r="A191" s="8"/>
      <c r="B191" s="8" t="s">
        <v>92</v>
      </c>
      <c r="C191" s="8"/>
      <c r="D191" s="9"/>
      <c r="E191" s="18"/>
    </row>
    <row r="192" spans="1:5" ht="15.6">
      <c r="A192" s="8"/>
      <c r="B192" s="8" t="s">
        <v>93</v>
      </c>
      <c r="C192" s="8"/>
      <c r="D192" s="9"/>
      <c r="E192" s="18"/>
    </row>
    <row r="193" spans="1:10" ht="15.6">
      <c r="A193" s="8"/>
      <c r="B193" s="8" t="s">
        <v>94</v>
      </c>
      <c r="C193" s="30">
        <v>4</v>
      </c>
      <c r="D193" s="25"/>
      <c r="E193" s="18">
        <f t="shared" ref="E193" si="24">C193*D193</f>
        <v>0</v>
      </c>
    </row>
    <row r="194" spans="1:10" ht="15.6">
      <c r="A194" s="8"/>
      <c r="B194" s="8"/>
      <c r="C194" s="8"/>
      <c r="D194" s="9"/>
      <c r="E194" s="18"/>
    </row>
    <row r="195" spans="1:10" ht="15.6">
      <c r="A195" s="8" t="s">
        <v>8</v>
      </c>
      <c r="B195" s="8"/>
      <c r="C195" s="8"/>
      <c r="D195" s="9"/>
      <c r="E195" s="18"/>
    </row>
    <row r="196" spans="1:10" ht="15.6">
      <c r="A196" s="8"/>
      <c r="B196" s="8" t="s">
        <v>95</v>
      </c>
      <c r="C196" s="30">
        <v>12</v>
      </c>
      <c r="D196" s="25"/>
      <c r="E196" s="18">
        <f t="shared" ref="E196" si="25">C196*D196</f>
        <v>0</v>
      </c>
      <c r="J196" s="2"/>
    </row>
    <row r="197" spans="1:10" ht="15.6">
      <c r="A197" s="8"/>
      <c r="B197" s="8" t="s">
        <v>96</v>
      </c>
      <c r="C197" s="8"/>
      <c r="D197" s="9"/>
      <c r="E197" s="18"/>
      <c r="J197" s="7"/>
    </row>
    <row r="198" spans="1:10" ht="15.6">
      <c r="A198" s="8"/>
      <c r="B198" s="8" t="s">
        <v>97</v>
      </c>
      <c r="C198" s="8"/>
      <c r="D198" s="9"/>
      <c r="E198" s="18"/>
      <c r="J198" s="7"/>
    </row>
    <row r="199" spans="1:10" ht="15.6">
      <c r="A199" s="8"/>
      <c r="B199" s="8" t="s">
        <v>98</v>
      </c>
      <c r="C199" s="8"/>
      <c r="D199" s="9"/>
      <c r="E199" s="18"/>
      <c r="J199" s="7"/>
    </row>
    <row r="200" spans="1:10" ht="15.6">
      <c r="A200" s="8"/>
      <c r="B200" s="8" t="s">
        <v>99</v>
      </c>
      <c r="C200" s="8"/>
      <c r="D200" s="9"/>
      <c r="E200" s="18"/>
      <c r="J200" s="7"/>
    </row>
    <row r="201" spans="1:10" ht="15.6">
      <c r="A201" s="8"/>
      <c r="B201" s="8" t="s">
        <v>100</v>
      </c>
      <c r="C201" s="30">
        <v>4</v>
      </c>
      <c r="D201" s="25"/>
      <c r="E201" s="18">
        <f t="shared" ref="E201:E206" si="26">C201*D201</f>
        <v>0</v>
      </c>
      <c r="J201" s="7"/>
    </row>
    <row r="202" spans="1:10" ht="15.6">
      <c r="A202" s="8"/>
      <c r="B202" s="8" t="s">
        <v>101</v>
      </c>
      <c r="C202" s="30">
        <v>4</v>
      </c>
      <c r="D202" s="25"/>
      <c r="E202" s="18">
        <f t="shared" si="26"/>
        <v>0</v>
      </c>
      <c r="J202" s="7"/>
    </row>
    <row r="203" spans="1:10" ht="15.6">
      <c r="A203" s="8"/>
      <c r="B203" s="8" t="s">
        <v>102</v>
      </c>
      <c r="C203" s="30">
        <v>4</v>
      </c>
      <c r="D203" s="25"/>
      <c r="E203" s="18">
        <f t="shared" si="26"/>
        <v>0</v>
      </c>
      <c r="J203" s="7"/>
    </row>
    <row r="204" spans="1:10" ht="15.6">
      <c r="A204" s="8"/>
      <c r="B204" s="8" t="s">
        <v>103</v>
      </c>
      <c r="C204" s="30">
        <v>16</v>
      </c>
      <c r="D204" s="25"/>
      <c r="E204" s="18">
        <f t="shared" si="26"/>
        <v>0</v>
      </c>
      <c r="J204" s="7"/>
    </row>
    <row r="205" spans="1:10" ht="15.6">
      <c r="A205" s="8"/>
      <c r="B205" s="8" t="s">
        <v>104</v>
      </c>
      <c r="C205" s="30">
        <v>2</v>
      </c>
      <c r="D205" s="25"/>
      <c r="E205" s="18">
        <f t="shared" si="26"/>
        <v>0</v>
      </c>
      <c r="J205" s="7"/>
    </row>
    <row r="206" spans="1:10" ht="15.6">
      <c r="A206" s="8"/>
      <c r="B206" s="8" t="s">
        <v>105</v>
      </c>
      <c r="C206" s="30">
        <v>2</v>
      </c>
      <c r="D206" s="25"/>
      <c r="E206" s="18">
        <f t="shared" si="26"/>
        <v>0</v>
      </c>
      <c r="J206" s="7"/>
    </row>
    <row r="207" spans="1:10" ht="15.6">
      <c r="A207" s="8"/>
      <c r="B207" s="8" t="s">
        <v>106</v>
      </c>
      <c r="C207" s="8"/>
      <c r="D207" s="9"/>
      <c r="E207" s="18"/>
      <c r="J207" s="7"/>
    </row>
    <row r="208" spans="1:10" ht="15.6">
      <c r="A208" s="8"/>
      <c r="B208" s="8" t="s">
        <v>107</v>
      </c>
      <c r="C208" s="30">
        <v>2</v>
      </c>
      <c r="D208" s="25"/>
      <c r="E208" s="18">
        <f t="shared" ref="E208" si="27">C208*D208</f>
        <v>0</v>
      </c>
      <c r="J208" s="7"/>
    </row>
    <row r="209" spans="1:10" ht="15.6">
      <c r="A209" s="8"/>
      <c r="B209" s="8" t="s">
        <v>108</v>
      </c>
      <c r="C209" s="8"/>
      <c r="D209" s="9"/>
      <c r="E209" s="18"/>
      <c r="J209" s="7"/>
    </row>
    <row r="210" spans="1:10" ht="15.6">
      <c r="A210" s="8"/>
      <c r="B210" s="8" t="s">
        <v>109</v>
      </c>
      <c r="C210" s="8"/>
      <c r="D210" s="9"/>
      <c r="E210" s="18"/>
      <c r="J210" s="7"/>
    </row>
    <row r="211" spans="1:10" ht="15.6">
      <c r="A211" s="8"/>
      <c r="B211" s="8" t="s">
        <v>110</v>
      </c>
      <c r="C211" s="8"/>
      <c r="D211" s="9"/>
      <c r="E211" s="18"/>
      <c r="J211" s="7"/>
    </row>
    <row r="212" spans="1:10" ht="15.6">
      <c r="A212" s="8"/>
      <c r="B212" s="8" t="s">
        <v>111</v>
      </c>
      <c r="C212" s="8"/>
      <c r="D212" s="9"/>
      <c r="E212" s="18"/>
      <c r="J212" s="7"/>
    </row>
    <row r="213" spans="1:10" ht="15.6">
      <c r="A213" s="8"/>
      <c r="B213" s="8" t="s">
        <v>112</v>
      </c>
      <c r="C213" s="8"/>
      <c r="D213" s="9"/>
      <c r="E213" s="18"/>
      <c r="J213" s="7"/>
    </row>
    <row r="214" spans="1:10" ht="15.6">
      <c r="A214" s="8"/>
      <c r="B214" s="8" t="s">
        <v>113</v>
      </c>
      <c r="C214" s="8"/>
      <c r="D214" s="9"/>
      <c r="E214" s="18"/>
      <c r="J214" s="7"/>
    </row>
    <row r="215" spans="1:10" ht="15.6">
      <c r="A215" s="8"/>
      <c r="B215" s="8" t="s">
        <v>114</v>
      </c>
      <c r="C215" s="8"/>
      <c r="D215" s="9"/>
      <c r="E215" s="18"/>
      <c r="J215" s="7"/>
    </row>
    <row r="216" spans="1:10" ht="15.6">
      <c r="A216" s="8"/>
      <c r="B216" s="8" t="s">
        <v>115</v>
      </c>
      <c r="C216" s="30">
        <v>6</v>
      </c>
      <c r="D216" s="25"/>
      <c r="E216" s="18">
        <f t="shared" ref="E216" si="28">C216*D216</f>
        <v>0</v>
      </c>
      <c r="J216" s="7"/>
    </row>
    <row r="217" spans="1:10" ht="15.6">
      <c r="A217" s="8"/>
      <c r="B217" s="8" t="s">
        <v>116</v>
      </c>
      <c r="C217" s="8"/>
      <c r="D217" s="9"/>
      <c r="E217" s="18"/>
      <c r="J217" s="7"/>
    </row>
    <row r="218" spans="1:10" ht="15.6">
      <c r="A218" s="8"/>
      <c r="B218" s="8" t="s">
        <v>117</v>
      </c>
      <c r="C218" s="8"/>
      <c r="D218" s="9"/>
      <c r="E218" s="18"/>
      <c r="J218" s="7"/>
    </row>
    <row r="219" spans="1:10" ht="15.6">
      <c r="A219" s="8"/>
      <c r="B219" s="8" t="s">
        <v>118</v>
      </c>
      <c r="C219" s="8"/>
      <c r="D219" s="9"/>
      <c r="E219" s="18"/>
      <c r="J219" s="7"/>
    </row>
    <row r="220" spans="1:10" ht="15.6">
      <c r="A220" s="8"/>
      <c r="B220" s="8" t="s">
        <v>119</v>
      </c>
      <c r="C220" s="30">
        <v>6</v>
      </c>
      <c r="D220" s="25"/>
      <c r="E220" s="18">
        <f t="shared" ref="E220" si="29">C220*D220</f>
        <v>0</v>
      </c>
      <c r="J220" s="7"/>
    </row>
    <row r="221" spans="1:10" ht="15.6">
      <c r="A221" s="8"/>
      <c r="B221" s="8" t="s">
        <v>120</v>
      </c>
      <c r="C221" s="8"/>
      <c r="D221" s="9"/>
      <c r="E221" s="18"/>
      <c r="J221" s="7"/>
    </row>
    <row r="222" spans="1:10" ht="15.6">
      <c r="A222" s="8"/>
      <c r="B222" s="8" t="s">
        <v>121</v>
      </c>
      <c r="C222" s="8"/>
      <c r="D222" s="9"/>
      <c r="E222" s="18"/>
      <c r="J222" s="7"/>
    </row>
    <row r="223" spans="1:10" ht="15.6">
      <c r="A223" s="8"/>
      <c r="B223" s="8" t="s">
        <v>122</v>
      </c>
      <c r="C223" s="8"/>
      <c r="D223" s="9"/>
      <c r="E223" s="18"/>
      <c r="J223" s="7"/>
    </row>
    <row r="224" spans="1:10" ht="15.6">
      <c r="A224" s="8"/>
      <c r="B224" s="8" t="s">
        <v>123</v>
      </c>
      <c r="C224" s="8"/>
      <c r="D224" s="9"/>
      <c r="E224" s="18"/>
      <c r="J224" s="7"/>
    </row>
    <row r="225" spans="1:10" ht="15.6">
      <c r="A225" s="8"/>
      <c r="B225" s="8" t="s">
        <v>124</v>
      </c>
      <c r="C225" s="8"/>
      <c r="D225" s="9"/>
      <c r="E225" s="18"/>
      <c r="J225" s="7"/>
    </row>
    <row r="226" spans="1:10" ht="15.6">
      <c r="A226" s="8"/>
      <c r="B226" s="8" t="s">
        <v>125</v>
      </c>
      <c r="C226" s="8"/>
      <c r="D226" s="9"/>
      <c r="E226" s="18"/>
      <c r="J226" s="7"/>
    </row>
    <row r="227" spans="1:10" ht="15.6">
      <c r="A227" s="8"/>
      <c r="B227" s="8" t="s">
        <v>126</v>
      </c>
      <c r="C227" s="8"/>
      <c r="D227" s="9"/>
      <c r="E227" s="18"/>
      <c r="J227" s="7"/>
    </row>
    <row r="228" spans="1:10" ht="15.6">
      <c r="A228" s="8"/>
      <c r="B228" s="8" t="s">
        <v>127</v>
      </c>
      <c r="C228" s="30">
        <v>2</v>
      </c>
      <c r="D228" s="25"/>
      <c r="E228" s="18">
        <f t="shared" ref="E228" si="30">C228*D228</f>
        <v>0</v>
      </c>
      <c r="J228" s="7"/>
    </row>
    <row r="229" spans="1:10" ht="15.6">
      <c r="A229" s="8"/>
      <c r="B229" s="8" t="s">
        <v>128</v>
      </c>
      <c r="C229" s="8"/>
      <c r="D229" s="9"/>
      <c r="E229" s="18"/>
      <c r="J229" s="2"/>
    </row>
    <row r="230" spans="1:10" ht="15.6">
      <c r="A230" s="8"/>
      <c r="B230" s="8" t="s">
        <v>129</v>
      </c>
      <c r="C230" s="8"/>
      <c r="D230" s="9"/>
      <c r="E230" s="18"/>
      <c r="J230" s="2"/>
    </row>
    <row r="231" spans="1:10" ht="15.6">
      <c r="A231" s="8"/>
      <c r="B231" s="8" t="s">
        <v>130</v>
      </c>
      <c r="C231" s="8"/>
      <c r="D231" s="9"/>
      <c r="E231" s="18"/>
      <c r="J231" s="2"/>
    </row>
    <row r="232" spans="1:10" ht="15.6">
      <c r="A232" s="8"/>
      <c r="B232" s="8" t="s">
        <v>131</v>
      </c>
      <c r="C232" s="30">
        <v>4</v>
      </c>
      <c r="D232" s="25"/>
      <c r="E232" s="18">
        <f t="shared" ref="E232" si="31">C232*D232</f>
        <v>0</v>
      </c>
      <c r="J232" s="2"/>
    </row>
    <row r="233" spans="1:10" ht="15.6">
      <c r="A233" s="8"/>
      <c r="B233" s="8"/>
      <c r="C233" s="8"/>
      <c r="D233" s="9"/>
      <c r="E233" s="18"/>
      <c r="J233" s="2"/>
    </row>
    <row r="234" spans="1:10" ht="15.6">
      <c r="A234" s="16" t="s">
        <v>190</v>
      </c>
      <c r="B234" s="24"/>
      <c r="C234" s="24"/>
      <c r="D234" s="25"/>
      <c r="E234" s="9">
        <f>C234*D234</f>
        <v>0</v>
      </c>
    </row>
    <row r="235" spans="1:10" ht="23.4" customHeight="1">
      <c r="A235" s="48" t="s">
        <v>245</v>
      </c>
      <c r="B235" s="49"/>
      <c r="C235" s="49"/>
      <c r="D235" s="50"/>
      <c r="E235" s="15">
        <f>SUM(E10:E234)</f>
        <v>0</v>
      </c>
    </row>
  </sheetData>
  <sheetProtection algorithmName="SHA-512" hashValue="AecYS+RQ6PLSIWfVJCLgnWO2vw8yXoPQOx6clAyvDLG6UXpQbTAyyJLD/c/1JSHKmmMt7fVDCKd+t/C6YDSLwA==" saltValue="Dbv1/JQF83xK+JTJwsgi+w==" spinCount="100000" sheet="1" objects="1" scenarios="1"/>
  <mergeCells count="3">
    <mergeCell ref="A235:D235"/>
    <mergeCell ref="A1:E2"/>
    <mergeCell ref="A4:E4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Header>&amp;COrszággyűlési Múzeum Mobil Interaktív Kiállítási Rendszer</oddHeader>
    <oddFooter>&amp;L2017.12.14.&amp;CE8 lab Kft.
1027 Budapest, Jurányi utca 1-3&amp;R&amp;P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6" zoomScale="55" zoomScaleNormal="55" workbookViewId="0">
      <selection activeCell="F26" sqref="F26"/>
    </sheetView>
  </sheetViews>
  <sheetFormatPr defaultRowHeight="14.4"/>
  <cols>
    <col min="1" max="1" width="15.5546875" customWidth="1"/>
    <col min="2" max="2" width="13.109375" customWidth="1"/>
    <col min="3" max="3" width="54.88671875" customWidth="1"/>
    <col min="4" max="4" width="38" customWidth="1"/>
    <col min="5" max="5" width="15.6640625" bestFit="1" customWidth="1"/>
    <col min="6" max="6" width="16.6640625" bestFit="1" customWidth="1"/>
    <col min="7" max="7" width="17.109375" customWidth="1"/>
  </cols>
  <sheetData>
    <row r="1" spans="1:7" ht="18">
      <c r="A1" s="54" t="s">
        <v>186</v>
      </c>
      <c r="B1" s="54"/>
      <c r="C1" s="54"/>
      <c r="D1" s="54"/>
      <c r="E1" s="54"/>
      <c r="F1" s="54"/>
      <c r="G1" s="54"/>
    </row>
    <row r="2" spans="1:7">
      <c r="D2" s="32"/>
    </row>
    <row r="3" spans="1:7" ht="18">
      <c r="B3" s="54" t="s">
        <v>252</v>
      </c>
      <c r="C3" s="55"/>
      <c r="D3" s="55"/>
      <c r="E3" s="55"/>
      <c r="F3" s="55"/>
      <c r="G3" s="55"/>
    </row>
    <row r="4" spans="1:7">
      <c r="D4" s="32"/>
    </row>
    <row r="5" spans="1:7" ht="46.8">
      <c r="A5" s="33" t="s">
        <v>191</v>
      </c>
      <c r="B5" s="33" t="s">
        <v>192</v>
      </c>
      <c r="C5" s="33" t="s">
        <v>193</v>
      </c>
      <c r="D5" s="33" t="s">
        <v>194</v>
      </c>
      <c r="E5" s="33" t="s">
        <v>187</v>
      </c>
      <c r="F5" s="34" t="s">
        <v>195</v>
      </c>
      <c r="G5" s="34" t="s">
        <v>189</v>
      </c>
    </row>
    <row r="6" spans="1:7" ht="109.2">
      <c r="A6" s="35" t="s">
        <v>196</v>
      </c>
      <c r="B6" s="35">
        <v>1</v>
      </c>
      <c r="C6" s="36" t="s">
        <v>197</v>
      </c>
      <c r="D6" s="35" t="s">
        <v>198</v>
      </c>
      <c r="E6" s="35">
        <v>2</v>
      </c>
      <c r="F6" s="42"/>
      <c r="G6" s="37">
        <f>E6*F6</f>
        <v>0</v>
      </c>
    </row>
    <row r="7" spans="1:7" ht="109.2">
      <c r="A7" s="35" t="s">
        <v>196</v>
      </c>
      <c r="B7" s="35">
        <v>2</v>
      </c>
      <c r="C7" s="36" t="s">
        <v>199</v>
      </c>
      <c r="D7" s="35" t="s">
        <v>200</v>
      </c>
      <c r="E7" s="35">
        <v>4</v>
      </c>
      <c r="F7" s="42"/>
      <c r="G7" s="37">
        <f t="shared" ref="G7:G25" si="0">E7*F7</f>
        <v>0</v>
      </c>
    </row>
    <row r="8" spans="1:7" ht="124.8">
      <c r="A8" s="35" t="s">
        <v>196</v>
      </c>
      <c r="B8" s="35">
        <v>3</v>
      </c>
      <c r="C8" s="36" t="s">
        <v>201</v>
      </c>
      <c r="D8" s="35" t="s">
        <v>202</v>
      </c>
      <c r="E8" s="35">
        <v>3</v>
      </c>
      <c r="F8" s="42"/>
      <c r="G8" s="37">
        <f t="shared" si="0"/>
        <v>0</v>
      </c>
    </row>
    <row r="9" spans="1:7" ht="93.6">
      <c r="A9" s="35" t="s">
        <v>203</v>
      </c>
      <c r="B9" s="35">
        <v>1</v>
      </c>
      <c r="C9" s="36" t="s">
        <v>204</v>
      </c>
      <c r="D9" s="35" t="s">
        <v>205</v>
      </c>
      <c r="E9" s="35">
        <v>3</v>
      </c>
      <c r="F9" s="42"/>
      <c r="G9" s="37">
        <f t="shared" si="0"/>
        <v>0</v>
      </c>
    </row>
    <row r="10" spans="1:7" ht="93.6">
      <c r="A10" s="35" t="s">
        <v>203</v>
      </c>
      <c r="B10" s="35">
        <v>2</v>
      </c>
      <c r="C10" s="36" t="s">
        <v>206</v>
      </c>
      <c r="D10" s="35" t="s">
        <v>207</v>
      </c>
      <c r="E10" s="35">
        <v>4</v>
      </c>
      <c r="F10" s="42"/>
      <c r="G10" s="37">
        <f t="shared" si="0"/>
        <v>0</v>
      </c>
    </row>
    <row r="11" spans="1:7" ht="109.2">
      <c r="A11" s="35" t="s">
        <v>208</v>
      </c>
      <c r="B11" s="35" t="s">
        <v>209</v>
      </c>
      <c r="C11" s="36" t="s">
        <v>210</v>
      </c>
      <c r="D11" s="35" t="s">
        <v>211</v>
      </c>
      <c r="E11" s="35">
        <v>6</v>
      </c>
      <c r="F11" s="42"/>
      <c r="G11" s="37">
        <f t="shared" si="0"/>
        <v>0</v>
      </c>
    </row>
    <row r="12" spans="1:7" ht="109.2">
      <c r="A12" s="35" t="s">
        <v>212</v>
      </c>
      <c r="B12" s="35" t="s">
        <v>209</v>
      </c>
      <c r="C12" s="36" t="s">
        <v>213</v>
      </c>
      <c r="D12" s="35" t="s">
        <v>214</v>
      </c>
      <c r="E12" s="35">
        <v>6</v>
      </c>
      <c r="F12" s="42"/>
      <c r="G12" s="37">
        <f t="shared" si="0"/>
        <v>0</v>
      </c>
    </row>
    <row r="13" spans="1:7" ht="62.4">
      <c r="A13" s="35" t="s">
        <v>215</v>
      </c>
      <c r="B13" s="35">
        <v>2</v>
      </c>
      <c r="C13" s="36" t="s">
        <v>216</v>
      </c>
      <c r="D13" s="35" t="s">
        <v>217</v>
      </c>
      <c r="E13" s="35">
        <v>2</v>
      </c>
      <c r="F13" s="42"/>
      <c r="G13" s="37">
        <f t="shared" si="0"/>
        <v>0</v>
      </c>
    </row>
    <row r="14" spans="1:7" ht="31.2">
      <c r="A14" s="35" t="s">
        <v>215</v>
      </c>
      <c r="B14" s="35">
        <v>3</v>
      </c>
      <c r="C14" s="36" t="s">
        <v>218</v>
      </c>
      <c r="D14" s="35" t="s">
        <v>219</v>
      </c>
      <c r="E14" s="35">
        <v>2</v>
      </c>
      <c r="F14" s="42"/>
      <c r="G14" s="37">
        <f t="shared" si="0"/>
        <v>0</v>
      </c>
    </row>
    <row r="15" spans="1:7" ht="31.2">
      <c r="A15" s="35" t="s">
        <v>215</v>
      </c>
      <c r="B15" s="35">
        <v>4</v>
      </c>
      <c r="C15" s="36" t="s">
        <v>220</v>
      </c>
      <c r="D15" s="35" t="s">
        <v>221</v>
      </c>
      <c r="E15" s="35">
        <v>1</v>
      </c>
      <c r="F15" s="42"/>
      <c r="G15" s="37">
        <f t="shared" si="0"/>
        <v>0</v>
      </c>
    </row>
    <row r="16" spans="1:7" ht="109.2">
      <c r="A16" s="35" t="s">
        <v>222</v>
      </c>
      <c r="B16" s="35" t="s">
        <v>209</v>
      </c>
      <c r="C16" s="36" t="s">
        <v>223</v>
      </c>
      <c r="D16" s="35" t="s">
        <v>214</v>
      </c>
      <c r="E16" s="35">
        <v>6</v>
      </c>
      <c r="F16" s="42"/>
      <c r="G16" s="37">
        <f t="shared" si="0"/>
        <v>0</v>
      </c>
    </row>
    <row r="17" spans="1:7" ht="109.2">
      <c r="A17" s="35" t="s">
        <v>224</v>
      </c>
      <c r="B17" s="35" t="s">
        <v>209</v>
      </c>
      <c r="C17" s="36" t="s">
        <v>225</v>
      </c>
      <c r="D17" s="35" t="s">
        <v>214</v>
      </c>
      <c r="E17" s="35">
        <v>6</v>
      </c>
      <c r="F17" s="42"/>
      <c r="G17" s="37">
        <f t="shared" si="0"/>
        <v>0</v>
      </c>
    </row>
    <row r="18" spans="1:7" ht="46.8">
      <c r="A18" s="35" t="s">
        <v>226</v>
      </c>
      <c r="B18" s="35" t="s">
        <v>209</v>
      </c>
      <c r="C18" s="36" t="s">
        <v>227</v>
      </c>
      <c r="D18" s="35" t="s">
        <v>228</v>
      </c>
      <c r="E18" s="35">
        <v>2</v>
      </c>
      <c r="F18" s="42"/>
      <c r="G18" s="37">
        <f t="shared" si="0"/>
        <v>0</v>
      </c>
    </row>
    <row r="19" spans="1:7" ht="15.6">
      <c r="A19" s="35" t="s">
        <v>229</v>
      </c>
      <c r="B19" s="35">
        <v>1</v>
      </c>
      <c r="C19" s="36" t="s">
        <v>230</v>
      </c>
      <c r="D19" s="35" t="s">
        <v>231</v>
      </c>
      <c r="E19" s="35">
        <v>1</v>
      </c>
      <c r="F19" s="42"/>
      <c r="G19" s="37">
        <f t="shared" si="0"/>
        <v>0</v>
      </c>
    </row>
    <row r="20" spans="1:7" ht="15.6">
      <c r="A20" s="35" t="s">
        <v>229</v>
      </c>
      <c r="B20" s="35">
        <v>2</v>
      </c>
      <c r="C20" s="36" t="s">
        <v>232</v>
      </c>
      <c r="D20" s="35" t="s">
        <v>231</v>
      </c>
      <c r="E20" s="35">
        <v>1</v>
      </c>
      <c r="F20" s="42"/>
      <c r="G20" s="37">
        <f t="shared" si="0"/>
        <v>0</v>
      </c>
    </row>
    <row r="21" spans="1:7" ht="62.4">
      <c r="A21" s="35" t="s">
        <v>233</v>
      </c>
      <c r="B21" s="35" t="s">
        <v>234</v>
      </c>
      <c r="C21" s="36" t="s">
        <v>247</v>
      </c>
      <c r="D21" s="35" t="s">
        <v>235</v>
      </c>
      <c r="E21" s="35">
        <v>3</v>
      </c>
      <c r="F21" s="42"/>
      <c r="G21" s="37">
        <f t="shared" si="0"/>
        <v>0</v>
      </c>
    </row>
    <row r="22" spans="1:7" ht="31.2">
      <c r="A22" s="35" t="s">
        <v>233</v>
      </c>
      <c r="B22" s="35" t="s">
        <v>236</v>
      </c>
      <c r="C22" s="36" t="s">
        <v>248</v>
      </c>
      <c r="D22" s="35" t="s">
        <v>237</v>
      </c>
      <c r="E22" s="35">
        <v>1</v>
      </c>
      <c r="F22" s="42"/>
      <c r="G22" s="37">
        <f t="shared" si="0"/>
        <v>0</v>
      </c>
    </row>
    <row r="23" spans="1:7" ht="31.2">
      <c r="A23" s="35" t="s">
        <v>233</v>
      </c>
      <c r="B23" s="35" t="s">
        <v>238</v>
      </c>
      <c r="C23" s="36" t="s">
        <v>249</v>
      </c>
      <c r="D23" s="35" t="s">
        <v>239</v>
      </c>
      <c r="E23" s="35">
        <v>1</v>
      </c>
      <c r="F23" s="42"/>
      <c r="G23" s="37">
        <f t="shared" si="0"/>
        <v>0</v>
      </c>
    </row>
    <row r="24" spans="1:7" ht="78">
      <c r="A24" s="35" t="s">
        <v>240</v>
      </c>
      <c r="B24" s="35" t="s">
        <v>209</v>
      </c>
      <c r="C24" s="36" t="s">
        <v>241</v>
      </c>
      <c r="D24" s="35" t="s">
        <v>242</v>
      </c>
      <c r="E24" s="35">
        <v>4</v>
      </c>
      <c r="F24" s="42"/>
      <c r="G24" s="37">
        <f t="shared" si="0"/>
        <v>0</v>
      </c>
    </row>
    <row r="25" spans="1:7" ht="46.8">
      <c r="A25" s="35" t="s">
        <v>240</v>
      </c>
      <c r="B25" s="35" t="s">
        <v>209</v>
      </c>
      <c r="C25" s="36" t="s">
        <v>243</v>
      </c>
      <c r="D25" s="35" t="s">
        <v>244</v>
      </c>
      <c r="E25" s="35">
        <v>2</v>
      </c>
      <c r="F25" s="42"/>
      <c r="G25" s="37">
        <f t="shared" si="0"/>
        <v>0</v>
      </c>
    </row>
    <row r="26" spans="1:7" ht="15.6">
      <c r="A26" s="38" t="s">
        <v>190</v>
      </c>
      <c r="B26" s="38" t="s">
        <v>209</v>
      </c>
      <c r="C26" s="39" t="s">
        <v>209</v>
      </c>
      <c r="D26" s="38" t="s">
        <v>209</v>
      </c>
      <c r="E26" s="43"/>
      <c r="F26" s="42"/>
      <c r="G26" s="37">
        <f>E26*F26</f>
        <v>0</v>
      </c>
    </row>
    <row r="27" spans="1:7" ht="31.2">
      <c r="A27" s="38"/>
      <c r="B27" s="38"/>
      <c r="C27" s="39"/>
      <c r="D27" s="33" t="s">
        <v>246</v>
      </c>
      <c r="E27" s="33">
        <f>SUM(E6:E26)</f>
        <v>60</v>
      </c>
      <c r="F27" s="40"/>
      <c r="G27" s="41">
        <f>SUM(G6:G26)</f>
        <v>0</v>
      </c>
    </row>
  </sheetData>
  <sheetProtection algorithmName="SHA-512" hashValue="0nsr9hWNbo3ULINpNuV3IwycRApV+/tqEqO0bYnsenRZ+R9GN8ov6GrtC9hWniRS42I2QCM/IjggYKo/KRibkA==" saltValue="NAZKe0UzQZg7xZ3/OsfMxw==" spinCount="100000" sheet="1" objects="1" scenarios="1"/>
  <mergeCells count="2">
    <mergeCell ref="A1:G1"/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"/>
  <sheetViews>
    <sheetView workbookViewId="0">
      <selection activeCell="D3" sqref="D3"/>
    </sheetView>
  </sheetViews>
  <sheetFormatPr defaultRowHeight="14.4"/>
  <cols>
    <col min="3" max="3" width="37.33203125" customWidth="1"/>
    <col min="4" max="4" width="45.5546875" customWidth="1"/>
  </cols>
  <sheetData>
    <row r="3" spans="3:4" ht="46.8">
      <c r="C3" s="45" t="s">
        <v>250</v>
      </c>
      <c r="D3" s="44">
        <f>'Installációs elemek'!E235+'Hardver eszközök'!G27</f>
        <v>0</v>
      </c>
    </row>
  </sheetData>
  <sheetProtection algorithmName="SHA-512" hashValue="oflwm8qD03ELD11EJRbpCtmp+mAKU0IGa89niykC0LFoWXN9X5m7KcbT0zibXQj6WKfoOsAT+zp2TOxiTMjvsw==" saltValue="8VVXNXqR8C64P1I/t902D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Installációs elemek</vt:lpstr>
      <vt:lpstr>Hardver eszközök</vt:lpstr>
      <vt:lpstr>Mindösszesen ajánlati ár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Dániel</dc:creator>
  <cp:lastModifiedBy>Kertész Hajnalka</cp:lastModifiedBy>
  <cp:lastPrinted>2018-01-30T11:40:35Z</cp:lastPrinted>
  <dcterms:created xsi:type="dcterms:W3CDTF">2017-12-09T15:58:56Z</dcterms:created>
  <dcterms:modified xsi:type="dcterms:W3CDTF">2018-02-27T13:53:49Z</dcterms:modified>
</cp:coreProperties>
</file>